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codeName="ThisWorkbook"/>
  <xr:revisionPtr revIDLastSave="0" documentId="13_ncr:1_{E64EEA85-FB4E-4CA0-85E7-3503BB358EB1}" xr6:coauthVersionLast="47" xr6:coauthVersionMax="47" xr10:uidLastSave="{00000000-0000-0000-0000-000000000000}"/>
  <bookViews>
    <workbookView xWindow="-108" yWindow="-108" windowWidth="23256" windowHeight="13896" xr2:uid="{5D80595D-2997-436D-8A22-18959718F08B}"/>
  </bookViews>
  <sheets>
    <sheet name="明細書" sheetId="5" r:id="rId1"/>
    <sheet name="DB" sheetId="6" state="hidden" r:id="rId2"/>
  </sheets>
  <definedNames>
    <definedName name="_xlnm.Print_Area" localSheetId="0">明細書!$A$1:$BJ$61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A11" i="5" l="1"/>
  <c r="AY56" i="5"/>
  <c r="AY55" i="5" l="1"/>
  <c r="R21" i="5"/>
  <c r="E25" i="5" s="1"/>
  <c r="R19" i="5"/>
  <c r="E17" i="5" s="1"/>
  <c r="E15" i="5" l="1"/>
  <c r="E16" i="5"/>
  <c r="E23" i="5"/>
  <c r="E24" i="5"/>
  <c r="AY57" i="5" l="1"/>
  <c r="AY58" i="5"/>
  <c r="AY59" i="5"/>
  <c r="AY60" i="5" l="1"/>
  <c r="AY32" i="5"/>
  <c r="AY50" i="5"/>
  <c r="AY49" i="5"/>
  <c r="AY48" i="5"/>
  <c r="AY47" i="5"/>
  <c r="AY46" i="5"/>
  <c r="AY45" i="5"/>
  <c r="AY40" i="5"/>
  <c r="AY38" i="5"/>
  <c r="AY37" i="5"/>
  <c r="AY36" i="5"/>
  <c r="AY35" i="5"/>
  <c r="AY34" i="5"/>
  <c r="AY31" i="5"/>
  <c r="AY29" i="5"/>
  <c r="AY28" i="5"/>
  <c r="AY51" i="5" l="1"/>
  <c r="BA21" i="5" s="1"/>
  <c r="BA23" i="5"/>
  <c r="AY41" i="5"/>
  <c r="BA19" i="5" s="1"/>
  <c r="BA14" i="5" l="1"/>
  <c r="BA16" i="5" s="1"/>
  <c r="BA9" i="5" s="1"/>
</calcChain>
</file>

<file path=xl/sharedStrings.xml><?xml version="1.0" encoding="utf-8"?>
<sst xmlns="http://schemas.openxmlformats.org/spreadsheetml/2006/main" count="102" uniqueCount="80">
  <si>
    <t>小型旅客船等の安全・安心確保推進事業補助金</t>
    <phoneticPr fontId="3"/>
  </si>
  <si>
    <t>用</t>
    <rPh sb="0" eb="1">
      <t>ヨウ</t>
    </rPh>
    <phoneticPr fontId="3"/>
  </si>
  <si>
    <t xml:space="preserve">①船舶名　　　　　　 </t>
    <rPh sb="1" eb="4">
      <t>センパクメイ</t>
    </rPh>
    <phoneticPr fontId="3"/>
  </si>
  <si>
    <t>←船舶名を入力してください。</t>
    <rPh sb="1" eb="4">
      <t>センパクメイ</t>
    </rPh>
    <rPh sb="5" eb="7">
      <t>ニュウリョク</t>
    </rPh>
    <phoneticPr fontId="3"/>
  </si>
  <si>
    <t>　　【　⑭　＋　⑮　】</t>
    <phoneticPr fontId="3"/>
  </si>
  <si>
    <t>②船舶番号</t>
    <rPh sb="1" eb="3">
      <t>センパク</t>
    </rPh>
    <rPh sb="3" eb="5">
      <t>バンゴウ</t>
    </rPh>
    <phoneticPr fontId="3"/>
  </si>
  <si>
    <r>
      <t>⑯補助対象事業に要する経費</t>
    </r>
    <r>
      <rPr>
        <b/>
        <sz val="10"/>
        <color theme="1"/>
        <rFont val="Meiryo UI"/>
        <family val="3"/>
        <charset val="128"/>
      </rPr>
      <t>(税抜)</t>
    </r>
    <rPh sb="1" eb="7">
      <t>ホジョタイショウジギョウ</t>
    </rPh>
    <rPh sb="8" eb="9">
      <t>ヨウ</t>
    </rPh>
    <rPh sb="11" eb="13">
      <t>ケイヒ</t>
    </rPh>
    <phoneticPr fontId="3"/>
  </si>
  <si>
    <t>←船舶番号、船舶検査済み票の番号を入力してください。</t>
    <rPh sb="1" eb="3">
      <t>センパク</t>
    </rPh>
    <rPh sb="3" eb="5">
      <t>バンゴウ</t>
    </rPh>
    <rPh sb="6" eb="8">
      <t>センパク</t>
    </rPh>
    <rPh sb="8" eb="10">
      <t>ケンサ</t>
    </rPh>
    <rPh sb="10" eb="11">
      <t>ズ</t>
    </rPh>
    <rPh sb="12" eb="13">
      <t>ヒョウ</t>
    </rPh>
    <rPh sb="14" eb="16">
      <t>バンゴウ</t>
    </rPh>
    <rPh sb="17" eb="19">
      <t>ニュウリョク</t>
    </rPh>
    <phoneticPr fontId="3"/>
  </si>
  <si>
    <t>　　【　⑪　+　⑫　+　⑬　】</t>
    <phoneticPr fontId="3"/>
  </si>
  <si>
    <r>
      <t>⑭本体経費合計金額</t>
    </r>
    <r>
      <rPr>
        <sz val="10"/>
        <color theme="1"/>
        <rFont val="Meiryo UI"/>
        <family val="3"/>
        <charset val="128"/>
      </rPr>
      <t>(税抜)　</t>
    </r>
    <r>
      <rPr>
        <sz val="11"/>
        <color theme="1"/>
        <rFont val="Meiryo UI"/>
        <family val="3"/>
        <charset val="128"/>
      </rPr>
      <t xml:space="preserve">
</t>
    </r>
    <r>
      <rPr>
        <sz val="9"/>
        <color theme="1"/>
        <rFont val="Meiryo UI"/>
        <family val="3"/>
        <charset val="128"/>
      </rPr>
      <t>　　【　⑪　+　⑫　】</t>
    </r>
    <phoneticPr fontId="3"/>
  </si>
  <si>
    <r>
      <t>⑮補助対象となる設置費用</t>
    </r>
    <r>
      <rPr>
        <sz val="10"/>
        <color theme="1"/>
        <rFont val="Meiryo UI"/>
        <family val="3"/>
        <charset val="128"/>
      </rPr>
      <t xml:space="preserve">(税抜)
</t>
    </r>
    <r>
      <rPr>
        <sz val="9"/>
        <color theme="1"/>
        <rFont val="Meiryo UI"/>
        <family val="3"/>
        <charset val="128"/>
      </rPr>
      <t>　　【　⑬と⑭の低い方の金額　】</t>
    </r>
    <rPh sb="1" eb="5">
      <t>ホジョタイショウ</t>
    </rPh>
    <rPh sb="8" eb="10">
      <t>セッチ</t>
    </rPh>
    <rPh sb="10" eb="12">
      <t>ヒヨウ</t>
    </rPh>
    <rPh sb="25" eb="26">
      <t>ヒク</t>
    </rPh>
    <rPh sb="27" eb="28">
      <t>ホウ</t>
    </rPh>
    <rPh sb="29" eb="31">
      <t>キンガク</t>
    </rPh>
    <phoneticPr fontId="3"/>
  </si>
  <si>
    <r>
      <t>⑪本体設備小計金額</t>
    </r>
    <r>
      <rPr>
        <sz val="10"/>
        <color theme="1"/>
        <rFont val="Meiryo UI"/>
        <family val="3"/>
        <charset val="128"/>
      </rPr>
      <t>(税抜)</t>
    </r>
    <rPh sb="5" eb="7">
      <t>ショウケイ</t>
    </rPh>
    <phoneticPr fontId="3"/>
  </si>
  <si>
    <r>
      <t>⑫付属設備小計金額</t>
    </r>
    <r>
      <rPr>
        <sz val="10"/>
        <color theme="1"/>
        <rFont val="Meiryo UI"/>
        <family val="3"/>
        <charset val="128"/>
      </rPr>
      <t>(税抜)</t>
    </r>
    <phoneticPr fontId="3"/>
  </si>
  <si>
    <r>
      <t>⑬設置費用小計金額</t>
    </r>
    <r>
      <rPr>
        <b/>
        <sz val="10"/>
        <color theme="1"/>
        <rFont val="Meiryo UI"/>
        <family val="3"/>
        <charset val="128"/>
      </rPr>
      <t>(税抜)</t>
    </r>
    <phoneticPr fontId="3"/>
  </si>
  <si>
    <t>⑧本体設備</t>
    <rPh sb="1" eb="5">
      <t>ホンタイセツビ</t>
    </rPh>
    <phoneticPr fontId="3"/>
  </si>
  <si>
    <t>No</t>
    <phoneticPr fontId="3"/>
  </si>
  <si>
    <t>本体区分</t>
    <rPh sb="0" eb="4">
      <t>ホンタイクブン</t>
    </rPh>
    <phoneticPr fontId="3"/>
  </si>
  <si>
    <t>メーカー</t>
    <phoneticPr fontId="3"/>
  </si>
  <si>
    <t>品名</t>
    <rPh sb="0" eb="2">
      <t>ヒンメイ</t>
    </rPh>
    <phoneticPr fontId="3"/>
  </si>
  <si>
    <t>型番</t>
    <rPh sb="0" eb="2">
      <t>カタバン</t>
    </rPh>
    <phoneticPr fontId="3"/>
  </si>
  <si>
    <t>単価
(税抜)</t>
    <rPh sb="0" eb="2">
      <t>タンカ</t>
    </rPh>
    <rPh sb="4" eb="6">
      <t>ゼイヌ</t>
    </rPh>
    <phoneticPr fontId="3"/>
  </si>
  <si>
    <t>数量</t>
    <rPh sb="0" eb="2">
      <t>スウリョウ</t>
    </rPh>
    <phoneticPr fontId="3"/>
  </si>
  <si>
    <t>金額
（税抜）</t>
    <rPh sb="0" eb="2">
      <t>キンガク</t>
    </rPh>
    <rPh sb="4" eb="6">
      <t>ゼイヌ</t>
    </rPh>
    <phoneticPr fontId="3"/>
  </si>
  <si>
    <t>備考</t>
    <rPh sb="0" eb="2">
      <t>ビコウ</t>
    </rPh>
    <phoneticPr fontId="3"/>
  </si>
  <si>
    <t>⑪</t>
    <phoneticPr fontId="3"/>
  </si>
  <si>
    <t>本体設備小計金額(税抜)</t>
    <rPh sb="0" eb="4">
      <t>ホンタイセツビ</t>
    </rPh>
    <rPh sb="4" eb="8">
      <t>ショウケイキンガク</t>
    </rPh>
    <rPh sb="9" eb="11">
      <t>ゼイヌ</t>
    </rPh>
    <phoneticPr fontId="3"/>
  </si>
  <si>
    <t>付属設備区分</t>
    <rPh sb="0" eb="6">
      <t>フゾクセツビクブン</t>
    </rPh>
    <phoneticPr fontId="3"/>
  </si>
  <si>
    <t>⑫</t>
    <phoneticPr fontId="3"/>
  </si>
  <si>
    <t>付属設備小計金額(税抜)</t>
    <rPh sb="0" eb="4">
      <t>フゾクセツビ</t>
    </rPh>
    <rPh sb="4" eb="8">
      <t>ショウケイキンガク</t>
    </rPh>
    <rPh sb="9" eb="11">
      <t>ゼイヌ</t>
    </rPh>
    <phoneticPr fontId="3"/>
  </si>
  <si>
    <t>⑩設置費用</t>
    <rPh sb="1" eb="3">
      <t>セッチ</t>
    </rPh>
    <rPh sb="3" eb="5">
      <t>ヒヨウ</t>
    </rPh>
    <phoneticPr fontId="3"/>
  </si>
  <si>
    <t>設置費区分</t>
    <rPh sb="0" eb="2">
      <t>セッチ</t>
    </rPh>
    <rPh sb="2" eb="3">
      <t>ヒ</t>
    </rPh>
    <rPh sb="3" eb="5">
      <t>クブン</t>
    </rPh>
    <phoneticPr fontId="3"/>
  </si>
  <si>
    <r>
      <t xml:space="preserve">品名
</t>
    </r>
    <r>
      <rPr>
        <sz val="8"/>
        <color theme="1"/>
        <rFont val="Meiryo UI"/>
        <family val="3"/>
        <charset val="128"/>
      </rPr>
      <t>(部材費のみ)</t>
    </r>
    <rPh sb="0" eb="2">
      <t>ヒンメイ</t>
    </rPh>
    <rPh sb="4" eb="6">
      <t>ブザイ</t>
    </rPh>
    <rPh sb="6" eb="7">
      <t>ヒ</t>
    </rPh>
    <phoneticPr fontId="3"/>
  </si>
  <si>
    <r>
      <t xml:space="preserve">型番
</t>
    </r>
    <r>
      <rPr>
        <sz val="8"/>
        <color theme="1"/>
        <rFont val="Meiryo UI"/>
        <family val="3"/>
        <charset val="128"/>
      </rPr>
      <t>(部材費のみ)</t>
    </r>
    <rPh sb="0" eb="2">
      <t>カタバン</t>
    </rPh>
    <phoneticPr fontId="3"/>
  </si>
  <si>
    <t>⑬</t>
    <phoneticPr fontId="3"/>
  </si>
  <si>
    <t>設置費用小計金額(税抜)</t>
    <rPh sb="0" eb="4">
      <t>セッチヒヨウ</t>
    </rPh>
    <rPh sb="4" eb="8">
      <t>ショウケイキンガク</t>
    </rPh>
    <rPh sb="9" eb="11">
      <t>ゼイヌ</t>
    </rPh>
    <phoneticPr fontId="3"/>
  </si>
  <si>
    <t>設備名称</t>
    <rPh sb="0" eb="4">
      <t>セツビメイショウ</t>
    </rPh>
    <phoneticPr fontId="3"/>
  </si>
  <si>
    <t>浸水警報装置・排水設備用</t>
    <rPh sb="11" eb="12">
      <t>ヨウ</t>
    </rPh>
    <phoneticPr fontId="3"/>
  </si>
  <si>
    <t>本体設備明細選択肢</t>
    <rPh sb="0" eb="4">
      <t>ホンタイセツビ</t>
    </rPh>
    <rPh sb="4" eb="6">
      <t>メイサイ</t>
    </rPh>
    <rPh sb="6" eb="9">
      <t>センタクシ</t>
    </rPh>
    <phoneticPr fontId="3"/>
  </si>
  <si>
    <t>個数カウント</t>
  </si>
  <si>
    <t>上限金額</t>
  </si>
  <si>
    <t>3個以上</t>
    <rPh sb="1" eb="4">
      <t>コイジョウ</t>
    </rPh>
    <phoneticPr fontId="3"/>
  </si>
  <si>
    <t>付属設備明細選択肢</t>
    <rPh sb="0" eb="4">
      <t>フゾクセツビ</t>
    </rPh>
    <rPh sb="4" eb="6">
      <t>メイサイ</t>
    </rPh>
    <rPh sb="6" eb="9">
      <t>センタクシ</t>
    </rPh>
    <phoneticPr fontId="3"/>
  </si>
  <si>
    <t>↑上記の⑬の金額を申請システムに入力してください。↑</t>
    <rPh sb="1" eb="3">
      <t>ジョウキ</t>
    </rPh>
    <rPh sb="6" eb="8">
      <t>キンガク</t>
    </rPh>
    <rPh sb="9" eb="11">
      <t>シンセイ</t>
    </rPh>
    <rPh sb="16" eb="18">
      <t>ニュウリョク</t>
    </rPh>
    <phoneticPr fontId="3"/>
  </si>
  <si>
    <r>
      <t>⑨付属設備　</t>
    </r>
    <r>
      <rPr>
        <sz val="10"/>
        <color theme="1"/>
        <rFont val="Meiryo UI"/>
        <family val="3"/>
        <charset val="128"/>
      </rPr>
      <t>（区分で「その他」を選択した設備を申請する場合は、備考に設備の概要を記載してください）</t>
    </r>
    <rPh sb="1" eb="3">
      <t>フゾク</t>
    </rPh>
    <rPh sb="3" eb="5">
      <t>セツビ</t>
    </rPh>
    <rPh sb="7" eb="9">
      <t>クブン</t>
    </rPh>
    <rPh sb="13" eb="14">
      <t>タ</t>
    </rPh>
    <rPh sb="16" eb="18">
      <t>センタク</t>
    </rPh>
    <rPh sb="20" eb="22">
      <t>セツビ</t>
    </rPh>
    <rPh sb="23" eb="25">
      <t>シンセイ</t>
    </rPh>
    <rPh sb="27" eb="29">
      <t>バアイ</t>
    </rPh>
    <rPh sb="31" eb="33">
      <t>ビコウ</t>
    </rPh>
    <rPh sb="34" eb="36">
      <t>セツビ</t>
    </rPh>
    <rPh sb="37" eb="39">
      <t>ガイヨウ</t>
    </rPh>
    <rPh sb="40" eb="42">
      <t>キサイ</t>
    </rPh>
    <phoneticPr fontId="3"/>
  </si>
  <si>
    <t>なお、消費税分が加算された金額が補助上限金額を上回る場合は、上限金額にて給付決定いたします。</t>
    <phoneticPr fontId="3"/>
  </si>
  <si>
    <t>Ver1.0</t>
    <phoneticPr fontId="3"/>
  </si>
  <si>
    <t>実績報告明細書</t>
    <phoneticPr fontId="3"/>
  </si>
  <si>
    <t>⑰支出実績額(税抜)</t>
    <phoneticPr fontId="3"/>
  </si>
  <si>
    <t>↓下記の⑯、⑰の金額を申請システムに入力してください。↓</t>
    <rPh sb="1" eb="3">
      <t>カキ</t>
    </rPh>
    <rPh sb="8" eb="10">
      <t>キンガク</t>
    </rPh>
    <rPh sb="11" eb="13">
      <t>シンセイ</t>
    </rPh>
    <rPh sb="18" eb="20">
      <t>ニュウリョク</t>
    </rPh>
    <phoneticPr fontId="3"/>
  </si>
  <si>
    <t>ドライブレコーダー本体</t>
    <rPh sb="9" eb="11">
      <t>ホンタイ</t>
    </rPh>
    <phoneticPr fontId="3"/>
  </si>
  <si>
    <t>2個まで</t>
    <rPh sb="1" eb="2">
      <t>コ</t>
    </rPh>
    <phoneticPr fontId="3"/>
  </si>
  <si>
    <t>記録媒体（2枚まで）</t>
    <rPh sb="0" eb="4">
      <t>キロクバイタイ</t>
    </rPh>
    <rPh sb="6" eb="7">
      <t>マイ</t>
    </rPh>
    <phoneticPr fontId="3"/>
  </si>
  <si>
    <t>その他</t>
    <rPh sb="2" eb="3">
      <t>タ</t>
    </rPh>
    <phoneticPr fontId="3"/>
  </si>
  <si>
    <t>ドライブレコーダー</t>
    <phoneticPr fontId="3"/>
  </si>
  <si>
    <t>↓金額は全て税抜で入力してください（領収書の内容を転記してください）↓</t>
    <rPh sb="1" eb="3">
      <t>キンガク</t>
    </rPh>
    <rPh sb="4" eb="5">
      <t>スベ</t>
    </rPh>
    <rPh sb="6" eb="8">
      <t>ゼイヌ</t>
    </rPh>
    <rPh sb="9" eb="11">
      <t>ニュウリョク</t>
    </rPh>
    <rPh sb="18" eb="21">
      <t>リョウシュウショ</t>
    </rPh>
    <rPh sb="22" eb="24">
      <t>ナイヨウ</t>
    </rPh>
    <rPh sb="25" eb="27">
      <t>テンキ</t>
    </rPh>
    <phoneticPr fontId="3"/>
  </si>
  <si>
    <t>※.免税事業者の場合、給付申請額（税抜）に対して、給付決定時に消費税分が自動的に加算されます。</t>
    <phoneticPr fontId="3"/>
  </si>
  <si>
    <t>↓金額は全て税抜で入力してください（領収書の内容を転記してください）↓</t>
    <rPh sb="1" eb="3">
      <t>キンガク</t>
    </rPh>
    <rPh sb="4" eb="5">
      <t>スベ</t>
    </rPh>
    <rPh sb="6" eb="8">
      <t>ゼイヌ</t>
    </rPh>
    <rPh sb="9" eb="11">
      <t>ニュウリョク</t>
    </rPh>
    <rPh sb="22" eb="24">
      <t>ナイヨウ</t>
    </rPh>
    <rPh sb="25" eb="27">
      <t>テンキ</t>
    </rPh>
    <phoneticPr fontId="3"/>
  </si>
  <si>
    <t>③申請用個数カウント</t>
    <rPh sb="1" eb="6">
      <t>シンセイヨウコスウ</t>
    </rPh>
    <phoneticPr fontId="3"/>
  </si>
  <si>
    <t>④個数</t>
    <rPh sb="1" eb="3">
      <t>コスウ</t>
    </rPh>
    <phoneticPr fontId="3"/>
  </si>
  <si>
    <t>記録媒体（2枚まで）</t>
    <rPh sb="0" eb="4">
      <t>キロクバイタイ</t>
    </rPh>
    <phoneticPr fontId="3"/>
  </si>
  <si>
    <t>人件費　※単価は1人日あたりの単価を入力</t>
  </si>
  <si>
    <t>サンプル号</t>
    <rPh sb="4" eb="5">
      <t>ゴウ</t>
    </rPh>
    <phoneticPr fontId="2"/>
  </si>
  <si>
    <t>通信機器開発株式会社</t>
    <rPh sb="0" eb="2">
      <t>ツウシン</t>
    </rPh>
    <rPh sb="2" eb="4">
      <t>キキ</t>
    </rPh>
    <rPh sb="4" eb="6">
      <t>カイハツ</t>
    </rPh>
    <rPh sb="6" eb="10">
      <t>カブシキガイシャ</t>
    </rPh>
    <phoneticPr fontId="2"/>
  </si>
  <si>
    <t>株式会社通信工業</t>
    <rPh sb="0" eb="4">
      <t>カブシキガイシャ</t>
    </rPh>
    <rPh sb="4" eb="8">
      <t>ツウシンコウギョウ</t>
    </rPh>
    <phoneticPr fontId="2"/>
  </si>
  <si>
    <t>シップレコーダー</t>
  </si>
  <si>
    <t xml:space="preserve">前後撮影対応 2カメラドライブレコーダー </t>
  </si>
  <si>
    <t>YM2023XX</t>
  </si>
  <si>
    <t>MBX-001234</t>
  </si>
  <si>
    <t>専用SDカード</t>
    <rPh sb="0" eb="2">
      <t>センヨウ</t>
    </rPh>
    <phoneticPr fontId="2"/>
  </si>
  <si>
    <t>インバーター保護用ヒューズ付ケーブル</t>
    <rPh sb="6" eb="9">
      <t>ホゴヨウ</t>
    </rPh>
    <rPh sb="13" eb="14">
      <t>ツ</t>
    </rPh>
    <phoneticPr fontId="2"/>
  </si>
  <si>
    <t>中継型ヒューズホルダー</t>
    <rPh sb="0" eb="3">
      <t>チュウケイガタ</t>
    </rPh>
    <phoneticPr fontId="2"/>
  </si>
  <si>
    <t>Z-5678</t>
  </si>
  <si>
    <t>ZX-1234</t>
  </si>
  <si>
    <t>XT90021A</t>
  </si>
  <si>
    <t>TSX900123</t>
  </si>
  <si>
    <t>バッテリーとの接続に使用</t>
    <rPh sb="7" eb="9">
      <t>セツゾク</t>
    </rPh>
    <rPh sb="10" eb="12">
      <t>シヨウ</t>
    </rPh>
    <phoneticPr fontId="3"/>
  </si>
  <si>
    <t>設置用部材費</t>
  </si>
  <si>
    <t>両面テープ</t>
    <rPh sb="0" eb="2">
      <t>リョウメン</t>
    </rPh>
    <phoneticPr fontId="3"/>
  </si>
  <si>
    <t>tete26kb</t>
    <phoneticPr fontId="3"/>
  </si>
  <si>
    <r>
      <t xml:space="preserve">人日
</t>
    </r>
    <r>
      <rPr>
        <sz val="8"/>
        <color theme="1"/>
        <rFont val="Meiryo UI"/>
        <family val="3"/>
        <charset val="128"/>
      </rPr>
      <t>(人数×日数)</t>
    </r>
    <rPh sb="0" eb="2">
      <t>ニンニチ</t>
    </rPh>
    <rPh sb="4" eb="6">
      <t>ニンズウ</t>
    </rPh>
    <rPh sb="7" eb="9">
      <t>ニッスウ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</si>
</sst>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&quot;¥&quot;#,##0_);[Red]\(&quot;¥&quot;#,##0\)"/>
    <numFmt numFmtId="177" formatCode="0_);[Red]\(0\)"/>
    <numFmt numFmtId="178" formatCode="0&quot;個&quot;"/>
    <numFmt numFmtId="179" formatCode="0.0##&quot;人日&quot;"/>
  </numFmts>
  <fonts count="2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b/>
      <sz val="10"/>
      <color theme="4"/>
      <name val="Meiryo UI"/>
      <family val="3"/>
      <charset val="128"/>
    </font>
    <font>
      <b/>
      <u/>
      <sz val="18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b/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6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9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sz val="10"/>
      <color rgb="FFFF0000"/>
      <name val="Meiryo UI"/>
      <family val="3"/>
      <charset val="128"/>
    </font>
    <font>
      <sz val="10"/>
      <color theme="4"/>
      <name val="Meiryo UI"/>
      <family val="3"/>
      <charset val="128"/>
    </font>
    <font>
      <sz val="10"/>
      <color theme="1"/>
      <name val="HG創英角ﾎﾟｯﾌﾟ体"/>
      <family val="3"/>
      <charset val="128"/>
    </font>
    <font>
      <sz val="10"/>
      <color theme="1"/>
      <name val="HGP創英角ﾎﾟｯﾌﾟ体"/>
      <family val="3"/>
      <charset val="128"/>
    </font>
    <font>
      <b/>
      <sz val="11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b/>
      <sz val="8"/>
      <color theme="1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b/>
      <sz val="16"/>
      <color rgb="FFFF0000"/>
      <name val="Meiryo UI"/>
      <family val="3"/>
      <charset val="128"/>
    </font>
    <font>
      <sz val="10"/>
      <color theme="0"/>
      <name val="Meiryo UI"/>
      <family val="3"/>
      <charset val="128"/>
    </font>
    <font>
      <sz val="12"/>
      <color theme="0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theme="0" tint="-0.499984740745262"/>
      </left>
      <right style="thin">
        <color indexed="64"/>
      </right>
      <top style="medium">
        <color theme="0" tint="-0.49998474074526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0" tint="-0.499984740745262"/>
      </top>
      <bottom style="thin">
        <color indexed="64"/>
      </bottom>
      <diagonal/>
    </border>
    <border>
      <left style="thin">
        <color indexed="64"/>
      </left>
      <right style="medium">
        <color theme="0" tint="-0.499984740745262"/>
      </right>
      <top style="medium">
        <color theme="0" tint="-0.499984740745262"/>
      </top>
      <bottom style="thin">
        <color indexed="64"/>
      </bottom>
      <diagonal/>
    </border>
    <border>
      <left style="medium">
        <color theme="0" tint="-0.499984740745262"/>
      </left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medium">
        <color theme="0" tint="-0.499984740745262"/>
      </right>
      <top style="thin">
        <color indexed="64"/>
      </top>
      <bottom style="medium">
        <color theme="0" tint="-0.499984740745262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theme="0" tint="-0.499984740745262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1">
    <xf numFmtId="0" fontId="0" fillId="0" borderId="0" xfId="0">
      <alignment vertical="center"/>
    </xf>
    <xf numFmtId="0" fontId="8" fillId="0" borderId="0" xfId="0" applyFont="1">
      <alignment vertical="center"/>
    </xf>
    <xf numFmtId="38" fontId="8" fillId="0" borderId="0" xfId="1" applyFont="1">
      <alignment vertical="center"/>
    </xf>
    <xf numFmtId="0" fontId="8" fillId="7" borderId="0" xfId="0" applyFont="1" applyFill="1">
      <alignment vertical="center"/>
    </xf>
    <xf numFmtId="38" fontId="8" fillId="7" borderId="0" xfId="1" applyFont="1" applyFill="1">
      <alignment vertical="center"/>
    </xf>
    <xf numFmtId="0" fontId="2" fillId="0" borderId="0" xfId="0" applyFont="1" applyProtection="1">
      <alignment vertical="center"/>
    </xf>
    <xf numFmtId="0" fontId="21" fillId="0" borderId="0" xfId="0" applyFo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8" fillId="0" borderId="0" xfId="0" applyFont="1" applyProtection="1">
      <alignment vertical="center"/>
    </xf>
    <xf numFmtId="176" fontId="8" fillId="0" borderId="0" xfId="0" applyNumberFormat="1" applyFont="1" applyProtection="1">
      <alignment vertical="center"/>
    </xf>
    <xf numFmtId="176" fontId="8" fillId="0" borderId="0" xfId="0" applyNumberFormat="1" applyFont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horizontal="right" vertical="center"/>
    </xf>
    <xf numFmtId="0" fontId="24" fillId="0" borderId="0" xfId="0" applyFont="1" applyProtection="1">
      <alignment vertical="center"/>
    </xf>
    <xf numFmtId="176" fontId="24" fillId="0" borderId="0" xfId="0" applyNumberFormat="1" applyFont="1" applyProtection="1">
      <alignment vertical="center"/>
    </xf>
    <xf numFmtId="0" fontId="23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23" fillId="0" borderId="0" xfId="0" applyFont="1" applyAlignment="1" applyProtection="1">
      <alignment horizontal="left" vertical="top"/>
    </xf>
    <xf numFmtId="0" fontId="6" fillId="0" borderId="0" xfId="0" applyFont="1" applyProtection="1">
      <alignment vertical="center"/>
    </xf>
    <xf numFmtId="0" fontId="13" fillId="0" borderId="0" xfId="0" applyFont="1" applyAlignment="1" applyProtection="1">
      <alignment horizontal="right" vertical="center"/>
    </xf>
    <xf numFmtId="56" fontId="8" fillId="0" borderId="0" xfId="0" applyNumberFormat="1" applyFont="1" applyProtection="1">
      <alignment vertical="center"/>
    </xf>
    <xf numFmtId="0" fontId="4" fillId="0" borderId="0" xfId="0" applyFont="1" applyProtection="1">
      <alignment vertical="center"/>
    </xf>
    <xf numFmtId="0" fontId="16" fillId="0" borderId="0" xfId="0" applyFont="1" applyProtection="1">
      <alignment vertical="center"/>
    </xf>
    <xf numFmtId="0" fontId="17" fillId="0" borderId="0" xfId="0" applyFo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top"/>
    </xf>
    <xf numFmtId="0" fontId="12" fillId="0" borderId="0" xfId="0" applyFont="1" applyProtection="1">
      <alignment vertical="center"/>
    </xf>
    <xf numFmtId="0" fontId="15" fillId="0" borderId="0" xfId="0" applyFont="1" applyAlignment="1" applyProtection="1">
      <alignment horizontal="right" vertical="top"/>
    </xf>
    <xf numFmtId="0" fontId="18" fillId="0" borderId="0" xfId="0" applyFo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14" fillId="0" borderId="0" xfId="0" applyFont="1" applyProtection="1">
      <alignment vertical="center"/>
    </xf>
    <xf numFmtId="0" fontId="14" fillId="0" borderId="0" xfId="0" applyFont="1" applyAlignment="1" applyProtection="1">
      <alignment horizontal="right" vertical="center"/>
    </xf>
    <xf numFmtId="0" fontId="12" fillId="0" borderId="0" xfId="0" applyFont="1" applyAlignment="1" applyProtection="1">
      <alignment horizontal="right" vertical="center"/>
    </xf>
    <xf numFmtId="0" fontId="2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4" fillId="0" borderId="0" xfId="0" applyFont="1" applyAlignment="1" applyProtection="1"/>
    <xf numFmtId="0" fontId="2" fillId="0" borderId="0" xfId="0" applyFont="1" applyAlignment="1" applyProtection="1">
      <alignment horizontal="center" vertical="center"/>
    </xf>
    <xf numFmtId="0" fontId="22" fillId="0" borderId="0" xfId="0" applyFont="1" applyProtection="1">
      <alignment vertical="center"/>
    </xf>
    <xf numFmtId="0" fontId="8" fillId="0" borderId="0" xfId="0" applyFont="1">
      <alignment vertical="center"/>
    </xf>
    <xf numFmtId="0" fontId="2" fillId="0" borderId="0" xfId="0" applyFont="1" applyBorder="1" applyAlignment="1" applyProtection="1">
      <alignment vertical="center"/>
    </xf>
    <xf numFmtId="0" fontId="23" fillId="0" borderId="0" xfId="0" applyFont="1">
      <alignment vertical="center"/>
    </xf>
    <xf numFmtId="0" fontId="14" fillId="0" borderId="0" xfId="0" applyFont="1" applyFill="1" applyBorder="1" applyAlignment="1" applyProtection="1">
      <alignment vertical="center"/>
    </xf>
    <xf numFmtId="176" fontId="12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12" fontId="9" fillId="0" borderId="0" xfId="0" applyNumberFormat="1" applyFont="1" applyFill="1" applyBorder="1" applyAlignment="1">
      <alignment vertical="center"/>
    </xf>
    <xf numFmtId="176" fontId="6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Protection="1">
      <alignment vertical="center"/>
    </xf>
    <xf numFmtId="178" fontId="25" fillId="0" borderId="0" xfId="0" applyNumberFormat="1" applyFont="1" applyFill="1" applyBorder="1" applyAlignment="1">
      <alignment vertical="center"/>
    </xf>
    <xf numFmtId="0" fontId="2" fillId="0" borderId="0" xfId="0" applyFont="1" applyAlignment="1" applyProtection="1">
      <alignment vertical="center"/>
    </xf>
    <xf numFmtId="176" fontId="2" fillId="5" borderId="17" xfId="0" applyNumberFormat="1" applyFont="1" applyFill="1" applyBorder="1" applyAlignment="1" applyProtection="1">
      <alignment horizontal="center" vertical="center" shrinkToFit="1"/>
    </xf>
    <xf numFmtId="176" fontId="2" fillId="5" borderId="19" xfId="0" applyNumberFormat="1" applyFont="1" applyFill="1" applyBorder="1" applyAlignment="1" applyProtection="1">
      <alignment horizontal="center" vertical="center" shrinkToFit="1"/>
    </xf>
    <xf numFmtId="176" fontId="2" fillId="5" borderId="18" xfId="0" applyNumberFormat="1" applyFont="1" applyFill="1" applyBorder="1" applyAlignment="1" applyProtection="1">
      <alignment horizontal="center" vertical="center" shrinkToFit="1"/>
    </xf>
    <xf numFmtId="176" fontId="2" fillId="5" borderId="17" xfId="0" applyNumberFormat="1" applyFont="1" applyFill="1" applyBorder="1" applyAlignment="1" applyProtection="1">
      <alignment horizontal="right" vertical="center" wrapText="1"/>
    </xf>
    <xf numFmtId="176" fontId="2" fillId="5" borderId="19" xfId="0" applyNumberFormat="1" applyFont="1" applyFill="1" applyBorder="1" applyAlignment="1" applyProtection="1">
      <alignment horizontal="right" vertical="center"/>
    </xf>
    <xf numFmtId="176" fontId="2" fillId="5" borderId="18" xfId="0" applyNumberFormat="1" applyFont="1" applyFill="1" applyBorder="1" applyAlignment="1" applyProtection="1">
      <alignment horizontal="right" vertical="center"/>
    </xf>
    <xf numFmtId="0" fontId="2" fillId="4" borderId="17" xfId="0" applyFont="1" applyFill="1" applyBorder="1" applyAlignment="1" applyProtection="1">
      <alignment horizontal="left" vertical="center"/>
      <protection locked="0"/>
    </xf>
    <xf numFmtId="0" fontId="2" fillId="4" borderId="19" xfId="0" applyFont="1" applyFill="1" applyBorder="1" applyAlignment="1" applyProtection="1">
      <alignment horizontal="left" vertical="center"/>
      <protection locked="0"/>
    </xf>
    <xf numFmtId="0" fontId="2" fillId="4" borderId="18" xfId="0" applyFont="1" applyFill="1" applyBorder="1" applyAlignment="1" applyProtection="1">
      <alignment horizontal="left" vertical="center"/>
      <protection locked="0"/>
    </xf>
    <xf numFmtId="0" fontId="2" fillId="0" borderId="17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0" fontId="2" fillId="4" borderId="17" xfId="0" applyFont="1" applyFill="1" applyBorder="1" applyAlignment="1" applyProtection="1">
      <alignment horizontal="left" vertical="center" shrinkToFit="1"/>
      <protection locked="0"/>
    </xf>
    <xf numFmtId="0" fontId="2" fillId="4" borderId="19" xfId="0" applyFont="1" applyFill="1" applyBorder="1" applyAlignment="1" applyProtection="1">
      <alignment horizontal="left" vertical="center" shrinkToFit="1"/>
      <protection locked="0"/>
    </xf>
    <xf numFmtId="0" fontId="2" fillId="4" borderId="18" xfId="0" applyFont="1" applyFill="1" applyBorder="1" applyAlignment="1" applyProtection="1">
      <alignment horizontal="left" vertical="center" shrinkToFit="1"/>
      <protection locked="0"/>
    </xf>
    <xf numFmtId="0" fontId="2" fillId="0" borderId="20" xfId="0" applyFont="1" applyBorder="1" applyAlignment="1" applyProtection="1">
      <alignment horizontal="left" vertical="center"/>
      <protection locked="0"/>
    </xf>
    <xf numFmtId="0" fontId="2" fillId="0" borderId="21" xfId="0" applyFont="1" applyBorder="1" applyAlignment="1" applyProtection="1">
      <alignment horizontal="left" vertical="center"/>
      <protection locked="0"/>
    </xf>
    <xf numFmtId="0" fontId="2" fillId="0" borderId="22" xfId="0" applyFont="1" applyBorder="1" applyAlignment="1" applyProtection="1">
      <alignment horizontal="left" vertical="center"/>
      <protection locked="0"/>
    </xf>
    <xf numFmtId="0" fontId="2" fillId="4" borderId="17" xfId="0" applyFont="1" applyFill="1" applyBorder="1" applyAlignment="1" applyProtection="1">
      <alignment horizontal="left" vertical="center" wrapText="1"/>
      <protection locked="0"/>
    </xf>
    <xf numFmtId="0" fontId="2" fillId="4" borderId="19" xfId="0" applyFont="1" applyFill="1" applyBorder="1" applyAlignment="1" applyProtection="1">
      <alignment horizontal="left" vertical="center" wrapText="1"/>
      <protection locked="0"/>
    </xf>
    <xf numFmtId="0" fontId="2" fillId="4" borderId="18" xfId="0" applyFont="1" applyFill="1" applyBorder="1" applyAlignment="1" applyProtection="1">
      <alignment horizontal="left" vertical="center" wrapText="1"/>
      <protection locked="0"/>
    </xf>
    <xf numFmtId="179" fontId="2" fillId="4" borderId="17" xfId="0" applyNumberFormat="1" applyFont="1" applyFill="1" applyBorder="1" applyAlignment="1" applyProtection="1">
      <alignment horizontal="center" vertical="center"/>
      <protection locked="0"/>
    </xf>
    <xf numFmtId="179" fontId="2" fillId="4" borderId="19" xfId="0" applyNumberFormat="1" applyFont="1" applyFill="1" applyBorder="1" applyAlignment="1" applyProtection="1">
      <alignment horizontal="center" vertical="center"/>
      <protection locked="0"/>
    </xf>
    <xf numFmtId="179" fontId="2" fillId="4" borderId="18" xfId="0" applyNumberFormat="1" applyFont="1" applyFill="1" applyBorder="1" applyAlignment="1" applyProtection="1">
      <alignment horizontal="center" vertical="center"/>
      <protection locked="0"/>
    </xf>
    <xf numFmtId="176" fontId="2" fillId="4" borderId="17" xfId="0" applyNumberFormat="1" applyFont="1" applyFill="1" applyBorder="1" applyAlignment="1" applyProtection="1">
      <alignment horizontal="right" vertical="center"/>
      <protection locked="0"/>
    </xf>
    <xf numFmtId="176" fontId="2" fillId="4" borderId="19" xfId="0" applyNumberFormat="1" applyFont="1" applyFill="1" applyBorder="1" applyAlignment="1" applyProtection="1">
      <alignment horizontal="right" vertical="center"/>
      <protection locked="0"/>
    </xf>
    <xf numFmtId="176" fontId="2" fillId="4" borderId="18" xfId="0" applyNumberFormat="1" applyFont="1" applyFill="1" applyBorder="1" applyAlignment="1" applyProtection="1">
      <alignment horizontal="right" vertical="center"/>
      <protection locked="0"/>
    </xf>
    <xf numFmtId="0" fontId="2" fillId="4" borderId="17" xfId="0" applyFont="1" applyFill="1" applyBorder="1" applyAlignment="1" applyProtection="1">
      <alignment horizontal="center" vertical="center"/>
      <protection locked="0"/>
    </xf>
    <xf numFmtId="0" fontId="2" fillId="4" borderId="18" xfId="0" applyFont="1" applyFill="1" applyBorder="1" applyAlignment="1" applyProtection="1">
      <alignment horizontal="center" vertical="center"/>
      <protection locked="0"/>
    </xf>
    <xf numFmtId="176" fontId="2" fillId="5" borderId="17" xfId="0" applyNumberFormat="1" applyFont="1" applyFill="1" applyBorder="1" applyAlignment="1" applyProtection="1">
      <alignment horizontal="right" vertical="center"/>
    </xf>
    <xf numFmtId="0" fontId="4" fillId="0" borderId="13" xfId="0" applyFont="1" applyBorder="1" applyAlignment="1">
      <alignment horizontal="center"/>
    </xf>
    <xf numFmtId="0" fontId="2" fillId="6" borderId="17" xfId="0" applyFont="1" applyFill="1" applyBorder="1" applyAlignment="1" applyProtection="1">
      <alignment horizontal="center" vertical="center"/>
    </xf>
    <xf numFmtId="0" fontId="2" fillId="6" borderId="18" xfId="0" applyFont="1" applyFill="1" applyBorder="1" applyAlignment="1" applyProtection="1">
      <alignment horizontal="center" vertical="center"/>
    </xf>
    <xf numFmtId="0" fontId="2" fillId="6" borderId="19" xfId="0" applyFont="1" applyFill="1" applyBorder="1" applyAlignment="1" applyProtection="1">
      <alignment horizontal="center" vertical="center"/>
    </xf>
    <xf numFmtId="0" fontId="2" fillId="6" borderId="20" xfId="0" applyFont="1" applyFill="1" applyBorder="1" applyAlignment="1" applyProtection="1">
      <alignment horizontal="center" vertical="center"/>
    </xf>
    <xf numFmtId="0" fontId="2" fillId="6" borderId="21" xfId="0" applyFont="1" applyFill="1" applyBorder="1" applyAlignment="1" applyProtection="1">
      <alignment horizontal="center" vertical="center"/>
    </xf>
    <xf numFmtId="0" fontId="2" fillId="6" borderId="22" xfId="0" applyFont="1" applyFill="1" applyBorder="1" applyAlignment="1" applyProtection="1">
      <alignment horizontal="center" vertical="center"/>
    </xf>
    <xf numFmtId="0" fontId="2" fillId="6" borderId="17" xfId="0" applyFont="1" applyFill="1" applyBorder="1" applyAlignment="1" applyProtection="1">
      <alignment horizontal="center" vertical="center" wrapText="1"/>
    </xf>
    <xf numFmtId="0" fontId="2" fillId="6" borderId="15" xfId="0" applyFont="1" applyFill="1" applyBorder="1" applyAlignment="1" applyProtection="1">
      <alignment horizontal="center" vertical="center" wrapText="1"/>
    </xf>
    <xf numFmtId="0" fontId="2" fillId="6" borderId="15" xfId="0" applyFont="1" applyFill="1" applyBorder="1" applyAlignment="1" applyProtection="1">
      <alignment horizontal="center" vertical="center"/>
    </xf>
    <xf numFmtId="0" fontId="2" fillId="5" borderId="17" xfId="0" applyFont="1" applyFill="1" applyBorder="1" applyAlignment="1" applyProtection="1">
      <alignment horizontal="center" vertical="center" wrapText="1"/>
    </xf>
    <xf numFmtId="0" fontId="2" fillId="5" borderId="19" xfId="0" applyFont="1" applyFill="1" applyBorder="1" applyAlignment="1" applyProtection="1">
      <alignment horizontal="center" vertical="center"/>
    </xf>
    <xf numFmtId="0" fontId="2" fillId="5" borderId="18" xfId="0" applyFont="1" applyFill="1" applyBorder="1" applyAlignment="1" applyProtection="1">
      <alignment horizontal="center" vertical="center"/>
    </xf>
    <xf numFmtId="0" fontId="2" fillId="4" borderId="15" xfId="0" applyFont="1" applyFill="1" applyBorder="1" applyAlignment="1" applyProtection="1">
      <alignment horizontal="left" vertical="center" wrapText="1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0" fontId="2" fillId="0" borderId="22" xfId="0" applyFont="1" applyBorder="1" applyAlignment="1" applyProtection="1">
      <alignment horizontal="center" vertical="center"/>
      <protection locked="0"/>
    </xf>
    <xf numFmtId="177" fontId="2" fillId="4" borderId="15" xfId="0" applyNumberFormat="1" applyFont="1" applyFill="1" applyBorder="1" applyAlignment="1" applyProtection="1">
      <alignment horizontal="center" vertical="center"/>
      <protection locked="0"/>
    </xf>
    <xf numFmtId="177" fontId="2" fillId="4" borderId="18" xfId="0" applyNumberFormat="1" applyFont="1" applyFill="1" applyBorder="1" applyAlignment="1" applyProtection="1">
      <alignment horizontal="center" vertical="center"/>
      <protection locked="0"/>
    </xf>
    <xf numFmtId="0" fontId="2" fillId="4" borderId="15" xfId="0" applyFont="1" applyFill="1" applyBorder="1" applyAlignment="1" applyProtection="1">
      <alignment horizontal="left" vertical="center"/>
      <protection locked="0"/>
    </xf>
    <xf numFmtId="0" fontId="2" fillId="5" borderId="20" xfId="0" applyFont="1" applyFill="1" applyBorder="1" applyAlignment="1">
      <alignment horizontal="center" vertical="center"/>
    </xf>
    <xf numFmtId="0" fontId="2" fillId="5" borderId="21" xfId="0" applyFont="1" applyFill="1" applyBorder="1" applyAlignment="1">
      <alignment horizontal="center" vertical="center"/>
    </xf>
    <xf numFmtId="0" fontId="2" fillId="5" borderId="22" xfId="0" applyFont="1" applyFill="1" applyBorder="1" applyAlignment="1">
      <alignment horizontal="center" vertical="center"/>
    </xf>
    <xf numFmtId="0" fontId="2" fillId="5" borderId="20" xfId="0" applyFont="1" applyFill="1" applyBorder="1">
      <alignment vertical="center"/>
    </xf>
    <xf numFmtId="0" fontId="2" fillId="5" borderId="21" xfId="0" applyFont="1" applyFill="1" applyBorder="1">
      <alignment vertical="center"/>
    </xf>
    <xf numFmtId="0" fontId="2" fillId="5" borderId="22" xfId="0" applyFont="1" applyFill="1" applyBorder="1">
      <alignment vertical="center"/>
    </xf>
    <xf numFmtId="176" fontId="2" fillId="5" borderId="20" xfId="0" applyNumberFormat="1" applyFont="1" applyFill="1" applyBorder="1" applyAlignment="1">
      <alignment horizontal="center" vertical="center"/>
    </xf>
    <xf numFmtId="176" fontId="2" fillId="5" borderId="21" xfId="0" applyNumberFormat="1" applyFont="1" applyFill="1" applyBorder="1" applyAlignment="1">
      <alignment horizontal="center" vertical="center"/>
    </xf>
    <xf numFmtId="176" fontId="2" fillId="5" borderId="22" xfId="0" applyNumberFormat="1" applyFont="1" applyFill="1" applyBorder="1" applyAlignment="1">
      <alignment horizontal="center" vertical="center"/>
    </xf>
    <xf numFmtId="177" fontId="2" fillId="5" borderId="20" xfId="0" applyNumberFormat="1" applyFont="1" applyFill="1" applyBorder="1" applyAlignment="1">
      <alignment horizontal="center" vertical="center"/>
    </xf>
    <xf numFmtId="177" fontId="2" fillId="5" borderId="22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26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left" vertical="center"/>
    </xf>
    <xf numFmtId="177" fontId="27" fillId="0" borderId="0" xfId="0" applyNumberFormat="1" applyFont="1" applyFill="1" applyBorder="1" applyAlignment="1">
      <alignment horizontal="center" vertical="center"/>
    </xf>
    <xf numFmtId="0" fontId="8" fillId="0" borderId="15" xfId="0" applyFont="1" applyBorder="1" applyAlignment="1" applyProtection="1">
      <alignment horizontal="left" vertical="center"/>
    </xf>
    <xf numFmtId="176" fontId="12" fillId="5" borderId="15" xfId="0" applyNumberFormat="1" applyFont="1" applyFill="1" applyBorder="1" applyAlignment="1" applyProtection="1">
      <alignment horizontal="right" vertical="center"/>
    </xf>
    <xf numFmtId="0" fontId="12" fillId="5" borderId="15" xfId="0" applyFont="1" applyFill="1" applyBorder="1" applyAlignment="1" applyProtection="1">
      <alignment horizontal="right" vertical="center"/>
    </xf>
    <xf numFmtId="0" fontId="12" fillId="5" borderId="16" xfId="0" applyFont="1" applyFill="1" applyBorder="1" applyAlignment="1" applyProtection="1">
      <alignment horizontal="righ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17" xfId="0" applyFont="1" applyBorder="1" applyAlignment="1" applyProtection="1">
      <alignment horizontal="left" vertical="center"/>
    </xf>
    <xf numFmtId="176" fontId="6" fillId="3" borderId="1" xfId="0" applyNumberFormat="1" applyFont="1" applyFill="1" applyBorder="1" applyAlignment="1" applyProtection="1">
      <alignment horizontal="right" vertical="center"/>
    </xf>
    <xf numFmtId="0" fontId="6" fillId="3" borderId="2" xfId="0" applyFont="1" applyFill="1" applyBorder="1" applyAlignment="1" applyProtection="1">
      <alignment horizontal="right" vertical="center"/>
    </xf>
    <xf numFmtId="0" fontId="6" fillId="3" borderId="3" xfId="0" applyFont="1" applyFill="1" applyBorder="1" applyAlignment="1" applyProtection="1">
      <alignment horizontal="right" vertical="center"/>
    </xf>
    <xf numFmtId="0" fontId="6" fillId="3" borderId="4" xfId="0" applyFont="1" applyFill="1" applyBorder="1" applyAlignment="1" applyProtection="1">
      <alignment horizontal="right" vertical="center"/>
    </xf>
    <xf numFmtId="0" fontId="6" fillId="3" borderId="5" xfId="0" applyFont="1" applyFill="1" applyBorder="1" applyAlignment="1" applyProtection="1">
      <alignment horizontal="right" vertical="center"/>
    </xf>
    <xf numFmtId="0" fontId="6" fillId="3" borderId="6" xfId="0" applyFont="1" applyFill="1" applyBorder="1" applyAlignment="1" applyProtection="1">
      <alignment horizontal="right" vertical="center"/>
    </xf>
    <xf numFmtId="0" fontId="4" fillId="0" borderId="0" xfId="0" applyFont="1" applyAlignment="1" applyProtection="1">
      <alignment horizontal="right" vertical="center"/>
    </xf>
    <xf numFmtId="0" fontId="8" fillId="0" borderId="15" xfId="0" applyFont="1" applyBorder="1" applyAlignment="1" applyProtection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4" fillId="0" borderId="0" xfId="0" applyFont="1" applyAlignment="1" applyProtection="1">
      <alignment horizontal="right" vertical="center" wrapText="1"/>
    </xf>
    <xf numFmtId="0" fontId="5" fillId="0" borderId="0" xfId="0" applyFont="1" applyAlignment="1" applyProtection="1">
      <alignment horizontal="left" vertical="center"/>
    </xf>
    <xf numFmtId="0" fontId="6" fillId="2" borderId="0" xfId="0" applyFont="1" applyFill="1" applyAlignment="1" applyProtection="1">
      <alignment horizontal="right" vertical="center"/>
    </xf>
    <xf numFmtId="0" fontId="6" fillId="2" borderId="0" xfId="0" applyFont="1" applyFill="1" applyAlignment="1" applyProtection="1">
      <alignment horizontal="left" vertical="center"/>
    </xf>
    <xf numFmtId="0" fontId="7" fillId="2" borderId="0" xfId="0" applyFont="1" applyFill="1" applyAlignment="1" applyProtection="1">
      <alignment horizontal="center" vertical="center"/>
    </xf>
    <xf numFmtId="0" fontId="8" fillId="0" borderId="9" xfId="0" applyFont="1" applyBorder="1" applyAlignment="1" applyProtection="1">
      <alignment horizontal="left" vertical="center" wrapText="1"/>
    </xf>
    <xf numFmtId="0" fontId="8" fillId="0" borderId="10" xfId="0" applyFont="1" applyBorder="1" applyAlignment="1" applyProtection="1">
      <alignment horizontal="left" vertical="center" wrapText="1"/>
    </xf>
    <xf numFmtId="0" fontId="8" fillId="0" borderId="11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3" xfId="0" applyFont="1" applyBorder="1" applyAlignment="1" applyProtection="1">
      <alignment horizontal="left" vertical="center" wrapText="1"/>
    </xf>
    <xf numFmtId="0" fontId="8" fillId="0" borderId="14" xfId="0" applyFont="1" applyBorder="1" applyAlignment="1" applyProtection="1">
      <alignment horizontal="left" vertical="center" wrapText="1"/>
    </xf>
    <xf numFmtId="176" fontId="12" fillId="5" borderId="9" xfId="0" applyNumberFormat="1" applyFont="1" applyFill="1" applyBorder="1" applyAlignment="1" applyProtection="1">
      <alignment horizontal="right" vertical="center"/>
    </xf>
    <xf numFmtId="176" fontId="12" fillId="5" borderId="10" xfId="0" applyNumberFormat="1" applyFont="1" applyFill="1" applyBorder="1" applyAlignment="1" applyProtection="1">
      <alignment horizontal="right" vertical="center"/>
    </xf>
    <xf numFmtId="176" fontId="12" fillId="5" borderId="11" xfId="0" applyNumberFormat="1" applyFont="1" applyFill="1" applyBorder="1" applyAlignment="1" applyProtection="1">
      <alignment horizontal="right" vertical="center"/>
    </xf>
    <xf numFmtId="176" fontId="12" fillId="5" borderId="12" xfId="0" applyNumberFormat="1" applyFont="1" applyFill="1" applyBorder="1" applyAlignment="1" applyProtection="1">
      <alignment horizontal="right" vertical="center"/>
    </xf>
    <xf numFmtId="176" fontId="12" fillId="5" borderId="13" xfId="0" applyNumberFormat="1" applyFont="1" applyFill="1" applyBorder="1" applyAlignment="1" applyProtection="1">
      <alignment horizontal="right" vertical="center"/>
    </xf>
    <xf numFmtId="176" fontId="12" fillId="5" borderId="14" xfId="0" applyNumberFormat="1" applyFont="1" applyFill="1" applyBorder="1" applyAlignment="1" applyProtection="1">
      <alignment horizontal="right" vertical="center"/>
    </xf>
    <xf numFmtId="0" fontId="14" fillId="0" borderId="0" xfId="0" applyFont="1" applyAlignment="1" applyProtection="1">
      <alignment horizontal="left" vertical="center"/>
    </xf>
    <xf numFmtId="0" fontId="14" fillId="0" borderId="7" xfId="0" applyFont="1" applyBorder="1" applyAlignment="1" applyProtection="1">
      <alignment horizontal="left" vertical="center"/>
    </xf>
    <xf numFmtId="0" fontId="14" fillId="4" borderId="0" xfId="0" applyFont="1" applyFill="1" applyAlignment="1" applyProtection="1">
      <alignment horizontal="left" vertical="center"/>
      <protection locked="0"/>
    </xf>
    <xf numFmtId="0" fontId="14" fillId="4" borderId="7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top" wrapText="1"/>
    </xf>
    <xf numFmtId="0" fontId="9" fillId="0" borderId="8" xfId="0" applyFont="1" applyBorder="1" applyAlignment="1" applyProtection="1">
      <alignment horizontal="left" vertical="top" wrapText="1"/>
    </xf>
    <xf numFmtId="176" fontId="6" fillId="3" borderId="2" xfId="0" applyNumberFormat="1" applyFont="1" applyFill="1" applyBorder="1" applyAlignment="1" applyProtection="1">
      <alignment horizontal="right" vertical="center"/>
    </xf>
    <xf numFmtId="176" fontId="6" fillId="3" borderId="3" xfId="0" applyNumberFormat="1" applyFont="1" applyFill="1" applyBorder="1" applyAlignment="1" applyProtection="1">
      <alignment horizontal="right" vertical="center"/>
    </xf>
    <xf numFmtId="176" fontId="6" fillId="3" borderId="4" xfId="0" applyNumberFormat="1" applyFont="1" applyFill="1" applyBorder="1" applyAlignment="1" applyProtection="1">
      <alignment horizontal="right" vertical="center"/>
    </xf>
    <xf numFmtId="176" fontId="6" fillId="3" borderId="5" xfId="0" applyNumberFormat="1" applyFont="1" applyFill="1" applyBorder="1" applyAlignment="1" applyProtection="1">
      <alignment horizontal="right" vertical="center"/>
    </xf>
    <xf numFmtId="176" fontId="6" fillId="3" borderId="6" xfId="0" applyNumberFormat="1" applyFont="1" applyFill="1" applyBorder="1" applyAlignment="1" applyProtection="1">
      <alignment horizontal="right" vertical="center"/>
    </xf>
    <xf numFmtId="0" fontId="15" fillId="0" borderId="0" xfId="0" applyFont="1" applyAlignment="1" applyProtection="1">
      <alignment horizontal="left" vertical="top"/>
    </xf>
    <xf numFmtId="0" fontId="7" fillId="0" borderId="0" xfId="0" applyFont="1" applyAlignment="1" applyProtection="1">
      <alignment horizontal="left" vertical="top"/>
    </xf>
    <xf numFmtId="0" fontId="7" fillId="0" borderId="8" xfId="0" applyFont="1" applyBorder="1" applyAlignment="1" applyProtection="1">
      <alignment horizontal="left" vertical="top"/>
    </xf>
    <xf numFmtId="177" fontId="14" fillId="4" borderId="0" xfId="0" applyNumberFormat="1" applyFont="1" applyFill="1" applyAlignment="1" applyProtection="1">
      <alignment horizontal="left" vertical="center"/>
      <protection locked="0"/>
    </xf>
    <xf numFmtId="177" fontId="14" fillId="4" borderId="7" xfId="0" applyNumberFormat="1" applyFont="1" applyFill="1" applyBorder="1" applyAlignment="1" applyProtection="1">
      <alignment horizontal="left" vertical="center"/>
      <protection locked="0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/>
    </xf>
    <xf numFmtId="0" fontId="15" fillId="0" borderId="8" xfId="0" applyFont="1" applyBorder="1" applyAlignment="1" applyProtection="1">
      <alignment horizontal="left" vertical="center"/>
    </xf>
    <xf numFmtId="0" fontId="8" fillId="7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30">
    <dxf>
      <fill>
        <patternFill>
          <bgColor rgb="FFFF9999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 val="0"/>
        <i val="0"/>
        <color rgb="FFFF0000"/>
      </font>
    </dxf>
    <dxf>
      <font>
        <color auto="1"/>
      </font>
      <fill>
        <patternFill>
          <fgColor auto="1"/>
          <bgColor rgb="FFFF9999"/>
        </patternFill>
      </fill>
    </dxf>
    <dxf>
      <fill>
        <patternFill>
          <bgColor theme="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rgb="FFFF9999"/>
        </patternFill>
      </fill>
    </dxf>
    <dxf>
      <fill>
        <patternFill>
          <bgColor theme="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ont>
        <b val="0"/>
        <i val="0"/>
        <color rgb="FFFF0000"/>
      </font>
      <fill>
        <patternFill>
          <fgColor theme="0"/>
          <bgColor rgb="FFFFFF00"/>
        </patternFill>
      </fill>
    </dxf>
    <dxf>
      <font>
        <b val="0"/>
        <i val="0"/>
        <color rgb="FFFF0000"/>
      </font>
      <fill>
        <patternFill>
          <fgColor theme="0"/>
          <bgColor rgb="FFFFFF00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F9999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87086</xdr:colOff>
      <xdr:row>4</xdr:row>
      <xdr:rowOff>54429</xdr:rowOff>
    </xdr:from>
    <xdr:to>
      <xdr:col>36</xdr:col>
      <xdr:colOff>63133</xdr:colOff>
      <xdr:row>5</xdr:row>
      <xdr:rowOff>152780</xdr:rowOff>
    </xdr:to>
    <xdr:sp macro="" textlink="">
      <xdr:nvSpPr>
        <xdr:cNvPr id="2" name="吹き出し: 線 1">
          <a:extLst>
            <a:ext uri="{FF2B5EF4-FFF2-40B4-BE49-F238E27FC236}">
              <a16:creationId xmlns:a16="http://schemas.microsoft.com/office/drawing/2014/main" id="{973B77B9-6875-4C8E-B0E2-A0D1EB287706}"/>
            </a:ext>
          </a:extLst>
        </xdr:cNvPr>
        <xdr:cNvSpPr/>
      </xdr:nvSpPr>
      <xdr:spPr>
        <a:xfrm>
          <a:off x="620486" y="805543"/>
          <a:ext cx="7062647" cy="294294"/>
        </a:xfrm>
        <a:prstGeom prst="borderCallout1">
          <a:avLst>
            <a:gd name="adj1" fmla="val 559"/>
            <a:gd name="adj2" fmla="val 41147"/>
            <a:gd name="adj3" fmla="val -54376"/>
            <a:gd name="adj4" fmla="val 48023"/>
          </a:avLst>
        </a:prstGeom>
        <a:solidFill>
          <a:schemeClr val="accent6">
            <a:lumMod val="20000"/>
            <a:lumOff val="80000"/>
          </a:schemeClr>
        </a:solidFill>
        <a:ln w="57150"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フォーマットは設備ごとに異なります。必ず</a:t>
          </a:r>
          <a:r>
            <a:rPr kumimoji="1" lang="ja-JP" altLang="en-US" sz="11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申請する設備専用の明細書フォーマット</a:t>
          </a:r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を使用してください。</a:t>
          </a:r>
        </a:p>
      </xdr:txBody>
    </xdr:sp>
    <xdr:clientData/>
  </xdr:twoCellAnchor>
  <xdr:twoCellAnchor>
    <xdr:from>
      <xdr:col>22</xdr:col>
      <xdr:colOff>52685</xdr:colOff>
      <xdr:row>8</xdr:row>
      <xdr:rowOff>40523</xdr:rowOff>
    </xdr:from>
    <xdr:to>
      <xdr:col>35</xdr:col>
      <xdr:colOff>229102</xdr:colOff>
      <xdr:row>11</xdr:row>
      <xdr:rowOff>106976</xdr:rowOff>
    </xdr:to>
    <xdr:sp macro="" textlink="">
      <xdr:nvSpPr>
        <xdr:cNvPr id="3" name="吹き出し: 線 2">
          <a:extLst>
            <a:ext uri="{FF2B5EF4-FFF2-40B4-BE49-F238E27FC236}">
              <a16:creationId xmlns:a16="http://schemas.microsoft.com/office/drawing/2014/main" id="{B3BFA760-6E25-4A2D-987D-7EEA53DA8CE3}"/>
            </a:ext>
          </a:extLst>
        </xdr:cNvPr>
        <xdr:cNvSpPr/>
      </xdr:nvSpPr>
      <xdr:spPr>
        <a:xfrm>
          <a:off x="3601428" y="1575409"/>
          <a:ext cx="3888445" cy="654281"/>
        </a:xfrm>
        <a:prstGeom prst="borderCallout1">
          <a:avLst>
            <a:gd name="adj1" fmla="val 84785"/>
            <a:gd name="adj2" fmla="val 228"/>
            <a:gd name="adj3" fmla="val 13304"/>
            <a:gd name="adj4" fmla="val -14847"/>
          </a:avLst>
        </a:prstGeom>
        <a:solidFill>
          <a:schemeClr val="accent6">
            <a:lumMod val="20000"/>
            <a:lumOff val="80000"/>
          </a:schemeClr>
        </a:solidFill>
        <a:ln w="57150"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給付申請内訳書は</a:t>
          </a:r>
          <a:r>
            <a:rPr kumimoji="1" lang="ja-JP" altLang="en-US" sz="11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船舶ごと、設備ごと</a:t>
          </a:r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に作成いただきます。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船舶検査証書に記載の通りに、申請する船舶の船舶番号、船舶検査済み票の番号を入力してください。</a:t>
          </a:r>
        </a:p>
      </xdr:txBody>
    </xdr:sp>
    <xdr:clientData/>
  </xdr:twoCellAnchor>
  <xdr:twoCellAnchor>
    <xdr:from>
      <xdr:col>36</xdr:col>
      <xdr:colOff>313055</xdr:colOff>
      <xdr:row>10</xdr:row>
      <xdr:rowOff>194030</xdr:rowOff>
    </xdr:from>
    <xdr:to>
      <xdr:col>49</xdr:col>
      <xdr:colOff>119104</xdr:colOff>
      <xdr:row>12</xdr:row>
      <xdr:rowOff>135462</xdr:rowOff>
    </xdr:to>
    <xdr:sp macro="" textlink="">
      <xdr:nvSpPr>
        <xdr:cNvPr id="4" name="吹き出し: 線 3">
          <a:extLst>
            <a:ext uri="{FF2B5EF4-FFF2-40B4-BE49-F238E27FC236}">
              <a16:creationId xmlns:a16="http://schemas.microsoft.com/office/drawing/2014/main" id="{1791122C-AA0B-426E-92EC-FF27DA7D9E26}"/>
            </a:ext>
          </a:extLst>
        </xdr:cNvPr>
        <xdr:cNvSpPr/>
      </xdr:nvSpPr>
      <xdr:spPr>
        <a:xfrm>
          <a:off x="7933055" y="2120801"/>
          <a:ext cx="2505706" cy="333318"/>
        </a:xfrm>
        <a:prstGeom prst="borderCallout1">
          <a:avLst>
            <a:gd name="adj1" fmla="val 49983"/>
            <a:gd name="adj2" fmla="val 100890"/>
            <a:gd name="adj3" fmla="val -4840"/>
            <a:gd name="adj4" fmla="val 108363"/>
          </a:avLst>
        </a:prstGeom>
        <a:solidFill>
          <a:schemeClr val="accent6">
            <a:lumMod val="20000"/>
            <a:lumOff val="80000"/>
          </a:schemeClr>
        </a:solidFill>
        <a:ln w="57150"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en-US" sz="16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⑯を申請システムに入力</a:t>
          </a:r>
        </a:p>
      </xdr:txBody>
    </xdr:sp>
    <xdr:clientData/>
  </xdr:twoCellAnchor>
  <xdr:twoCellAnchor>
    <xdr:from>
      <xdr:col>36</xdr:col>
      <xdr:colOff>278765</xdr:colOff>
      <xdr:row>5</xdr:row>
      <xdr:rowOff>154396</xdr:rowOff>
    </xdr:from>
    <xdr:to>
      <xdr:col>49</xdr:col>
      <xdr:colOff>113389</xdr:colOff>
      <xdr:row>7</xdr:row>
      <xdr:rowOff>107257</xdr:rowOff>
    </xdr:to>
    <xdr:sp macro="" textlink="">
      <xdr:nvSpPr>
        <xdr:cNvPr id="5" name="吹き出し: 線 4">
          <a:extLst>
            <a:ext uri="{FF2B5EF4-FFF2-40B4-BE49-F238E27FC236}">
              <a16:creationId xmlns:a16="http://schemas.microsoft.com/office/drawing/2014/main" id="{1F423754-EB33-4166-9742-B4A4317A12CD}"/>
            </a:ext>
          </a:extLst>
        </xdr:cNvPr>
        <xdr:cNvSpPr/>
      </xdr:nvSpPr>
      <xdr:spPr>
        <a:xfrm>
          <a:off x="7898765" y="1101453"/>
          <a:ext cx="2534281" cy="344747"/>
        </a:xfrm>
        <a:prstGeom prst="borderCallout1">
          <a:avLst>
            <a:gd name="adj1" fmla="val 99983"/>
            <a:gd name="adj2" fmla="val 82478"/>
            <a:gd name="adj3" fmla="val 163341"/>
            <a:gd name="adj4" fmla="val 102587"/>
          </a:avLst>
        </a:prstGeom>
        <a:solidFill>
          <a:schemeClr val="accent6">
            <a:lumMod val="20000"/>
            <a:lumOff val="80000"/>
          </a:schemeClr>
        </a:solidFill>
        <a:ln w="57150"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en-US" sz="16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⑰を申請システムに入力</a:t>
          </a:r>
        </a:p>
      </xdr:txBody>
    </xdr:sp>
    <xdr:clientData/>
  </xdr:twoCellAnchor>
  <xdr:twoCellAnchor>
    <xdr:from>
      <xdr:col>9</xdr:col>
      <xdr:colOff>79737</xdr:colOff>
      <xdr:row>14</xdr:row>
      <xdr:rowOff>71665</xdr:rowOff>
    </xdr:from>
    <xdr:to>
      <xdr:col>36</xdr:col>
      <xdr:colOff>80735</xdr:colOff>
      <xdr:row>24</xdr:row>
      <xdr:rowOff>154397</xdr:rowOff>
    </xdr:to>
    <xdr:sp macro="" textlink="">
      <xdr:nvSpPr>
        <xdr:cNvPr id="6" name="吹き出し: 線 5">
          <a:extLst>
            <a:ext uri="{FF2B5EF4-FFF2-40B4-BE49-F238E27FC236}">
              <a16:creationId xmlns:a16="http://schemas.microsoft.com/office/drawing/2014/main" id="{C132E3C2-0C50-4D3C-B8DE-ADBC1FF9D960}"/>
            </a:ext>
          </a:extLst>
        </xdr:cNvPr>
        <xdr:cNvSpPr/>
      </xdr:nvSpPr>
      <xdr:spPr>
        <a:xfrm>
          <a:off x="1462223" y="2782208"/>
          <a:ext cx="6238512" cy="2042160"/>
        </a:xfrm>
        <a:prstGeom prst="borderCallout1">
          <a:avLst>
            <a:gd name="adj1" fmla="val 72797"/>
            <a:gd name="adj2" fmla="val -16"/>
            <a:gd name="adj3" fmla="val 102345"/>
            <a:gd name="adj4" fmla="val -4805"/>
          </a:avLst>
        </a:prstGeom>
        <a:solidFill>
          <a:schemeClr val="accent6">
            <a:lumMod val="20000"/>
            <a:lumOff val="80000"/>
          </a:schemeClr>
        </a:solidFill>
        <a:ln w="57150"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・申請する設備は「⑧本体設備」、「⑨付属設備」、「⑩設置費用」に分けて入力していただきます。</a:t>
          </a:r>
          <a:endParaRPr kumimoji="1" lang="en-US" altLang="ja-JP" sz="1100" b="1" i="0">
            <a:solidFill>
              <a:schemeClr val="tx1"/>
            </a:solidFill>
            <a:effectLst/>
            <a:latin typeface="BIZ UD明朝 Medium" panose="02020500000000000000" pitchFamily="17" charset="-128"/>
            <a:ea typeface="BIZ UD明朝 Medium" panose="02020500000000000000" pitchFamily="17" charset="-128"/>
            <a:cs typeface="+mn-cs"/>
          </a:endParaRPr>
        </a:p>
        <a:p>
          <a:r>
            <a:rPr kumimoji="1" lang="ja-JP" altLang="en-US" sz="14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・領収書が複数枚に分かれる場合は、領収書の内容を</a:t>
          </a:r>
          <a:r>
            <a:rPr kumimoji="1" lang="en-US" altLang="ja-JP" sz="14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1</a:t>
          </a:r>
          <a:r>
            <a:rPr kumimoji="1" lang="ja-JP" altLang="en-US" sz="14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枚の明細書にまとめて入力してください</a:t>
          </a:r>
          <a:r>
            <a:rPr kumimoji="1" lang="ja-JP" altLang="en-US" sz="12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。</a:t>
          </a:r>
          <a:endParaRPr kumimoji="1" lang="en-US" altLang="ja-JP" sz="1200" b="1" i="0">
            <a:solidFill>
              <a:srgbClr val="FF0000"/>
            </a:solidFill>
            <a:effectLst/>
            <a:latin typeface="BIZ UD明朝 Medium" panose="02020500000000000000" pitchFamily="17" charset="-128"/>
            <a:ea typeface="BIZ UD明朝 Medium" panose="02020500000000000000" pitchFamily="17" charset="-128"/>
            <a:cs typeface="+mn-cs"/>
          </a:endParaRPr>
        </a:p>
        <a:p>
          <a:endParaRPr kumimoji="1" lang="ja-JP" altLang="en-US" sz="1100" b="1" i="0">
            <a:solidFill>
              <a:schemeClr val="tx1"/>
            </a:solidFill>
            <a:effectLst/>
            <a:latin typeface="BIZ UD明朝 Medium" panose="02020500000000000000" pitchFamily="17" charset="-128"/>
            <a:ea typeface="BIZ UD明朝 Medium" panose="02020500000000000000" pitchFamily="17" charset="-128"/>
            <a:cs typeface="+mn-cs"/>
          </a:endParaRP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・領収書に記載されている「</a:t>
          </a:r>
          <a:r>
            <a:rPr kumimoji="1" lang="ja-JP" altLang="en-US" sz="11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①本体設備明細</a:t>
          </a:r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」の内容を転記（値貼り）してください。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・本体設備については、本体区分、メーカー、品名、型番、単価、数量が必須項目です。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　全ての項目を入力してください。（空欄がある状態で申請することはできません）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</a:t>
          </a:r>
          <a:r>
            <a:rPr kumimoji="1" lang="ja-JP" altLang="en-US" sz="11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単価は必ず税抜き金額で入力してください。</a:t>
          </a:r>
        </a:p>
      </xdr:txBody>
    </xdr:sp>
    <xdr:clientData/>
  </xdr:twoCellAnchor>
  <xdr:twoCellAnchor>
    <xdr:from>
      <xdr:col>37</xdr:col>
      <xdr:colOff>303056</xdr:colOff>
      <xdr:row>24</xdr:row>
      <xdr:rowOff>7867</xdr:rowOff>
    </xdr:from>
    <xdr:to>
      <xdr:col>51</xdr:col>
      <xdr:colOff>69373</xdr:colOff>
      <xdr:row>25</xdr:row>
      <xdr:rowOff>151591</xdr:rowOff>
    </xdr:to>
    <xdr:sp macro="" textlink="">
      <xdr:nvSpPr>
        <xdr:cNvPr id="7" name="吹き出し: 線 6">
          <a:extLst>
            <a:ext uri="{FF2B5EF4-FFF2-40B4-BE49-F238E27FC236}">
              <a16:creationId xmlns:a16="http://schemas.microsoft.com/office/drawing/2014/main" id="{09D3C66E-644D-4579-A037-5FDAB89E4CCD}"/>
            </a:ext>
          </a:extLst>
        </xdr:cNvPr>
        <xdr:cNvSpPr/>
      </xdr:nvSpPr>
      <xdr:spPr>
        <a:xfrm>
          <a:off x="8282285" y="4677838"/>
          <a:ext cx="2542174" cy="339667"/>
        </a:xfrm>
        <a:prstGeom prst="borderCallout1">
          <a:avLst>
            <a:gd name="adj1" fmla="val 49983"/>
            <a:gd name="adj2" fmla="val 100890"/>
            <a:gd name="adj3" fmla="val -4840"/>
            <a:gd name="adj4" fmla="val 108363"/>
          </a:avLst>
        </a:prstGeom>
        <a:solidFill>
          <a:schemeClr val="accent6">
            <a:lumMod val="20000"/>
            <a:lumOff val="80000"/>
          </a:schemeClr>
        </a:solidFill>
        <a:ln w="57150"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en-US" sz="16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⑬を申請システムに入力</a:t>
          </a:r>
        </a:p>
      </xdr:txBody>
    </xdr:sp>
    <xdr:clientData/>
  </xdr:twoCellAnchor>
  <xdr:twoCellAnchor>
    <xdr:from>
      <xdr:col>61</xdr:col>
      <xdr:colOff>63752</xdr:colOff>
      <xdr:row>20</xdr:row>
      <xdr:rowOff>182038</xdr:rowOff>
    </xdr:from>
    <xdr:to>
      <xdr:col>83</xdr:col>
      <xdr:colOff>47944</xdr:colOff>
      <xdr:row>26</xdr:row>
      <xdr:rowOff>207257</xdr:rowOff>
    </xdr:to>
    <xdr:sp macro="" textlink="">
      <xdr:nvSpPr>
        <xdr:cNvPr id="8" name="吹き出し: 線 7">
          <a:extLst>
            <a:ext uri="{FF2B5EF4-FFF2-40B4-BE49-F238E27FC236}">
              <a16:creationId xmlns:a16="http://schemas.microsoft.com/office/drawing/2014/main" id="{A05648F8-99D5-4D12-A9B4-F1E254424679}"/>
            </a:ext>
          </a:extLst>
        </xdr:cNvPr>
        <xdr:cNvSpPr/>
      </xdr:nvSpPr>
      <xdr:spPr>
        <a:xfrm>
          <a:off x="12800038" y="4068238"/>
          <a:ext cx="4871877" cy="1298848"/>
        </a:xfrm>
        <a:prstGeom prst="borderCallout1">
          <a:avLst>
            <a:gd name="adj1" fmla="val 34904"/>
            <a:gd name="adj2" fmla="val -10"/>
            <a:gd name="adj3" fmla="val -72848"/>
            <a:gd name="adj4" fmla="val -13001"/>
          </a:avLst>
        </a:prstGeom>
        <a:solidFill>
          <a:schemeClr val="accent6">
            <a:lumMod val="20000"/>
            <a:lumOff val="80000"/>
          </a:schemeClr>
        </a:solidFill>
        <a:ln w="57150"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ja-JP" sz="11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設置費用は本体経費の金額と同一の金額までが補助の対象です。</a:t>
          </a:r>
          <a:endParaRPr lang="ja-JP" altLang="ja-JP">
            <a:solidFill>
              <a:srgbClr val="FF0000"/>
            </a:solidFill>
            <a:effectLst/>
            <a:latin typeface="BIZ UD明朝 Medium" panose="02020500000000000000" pitchFamily="17" charset="-128"/>
            <a:ea typeface="BIZ UD明朝 Medium" panose="02020500000000000000" pitchFamily="17" charset="-128"/>
          </a:endParaRPr>
        </a:p>
        <a:p>
          <a:r>
            <a:rPr kumimoji="1" lang="ja-JP" altLang="ja-JP" sz="1100" b="1" i="0">
              <a:solidFill>
                <a:schemeClr val="dk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そのため、⑮補助対象となる設置費用</a:t>
          </a:r>
          <a:r>
            <a:rPr kumimoji="1" lang="en-US" altLang="ja-JP" sz="1100" b="1" i="0">
              <a:solidFill>
                <a:schemeClr val="dk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(</a:t>
          </a:r>
          <a:r>
            <a:rPr kumimoji="1" lang="ja-JP" altLang="ja-JP" sz="1100" b="1" i="0">
              <a:solidFill>
                <a:schemeClr val="dk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税抜</a:t>
          </a:r>
          <a:r>
            <a:rPr kumimoji="1" lang="en-US" altLang="ja-JP" sz="1100" b="1" i="0">
              <a:solidFill>
                <a:schemeClr val="dk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)</a:t>
          </a:r>
          <a:r>
            <a:rPr kumimoji="1" lang="ja-JP" altLang="ja-JP" sz="1100" b="1" i="0">
              <a:solidFill>
                <a:schemeClr val="dk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には、</a:t>
          </a:r>
          <a:endParaRPr lang="ja-JP" altLang="ja-JP">
            <a:effectLst/>
            <a:latin typeface="BIZ UD明朝 Medium" panose="02020500000000000000" pitchFamily="17" charset="-128"/>
            <a:ea typeface="BIZ UD明朝 Medium" panose="02020500000000000000" pitchFamily="17" charset="-128"/>
          </a:endParaRPr>
        </a:p>
        <a:p>
          <a:r>
            <a:rPr kumimoji="1" lang="ja-JP" altLang="ja-JP" sz="1100" b="1" i="0">
              <a:solidFill>
                <a:schemeClr val="dk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⑬設置費用小計金額</a:t>
          </a:r>
          <a:r>
            <a:rPr kumimoji="1" lang="en-US" altLang="ja-JP" sz="1100" b="1" i="0">
              <a:solidFill>
                <a:schemeClr val="dk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(</a:t>
          </a:r>
          <a:r>
            <a:rPr kumimoji="1" lang="ja-JP" altLang="ja-JP" sz="1100" b="1" i="0">
              <a:solidFill>
                <a:schemeClr val="dk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税抜</a:t>
          </a:r>
          <a:r>
            <a:rPr kumimoji="1" lang="en-US" altLang="ja-JP" sz="1100" b="1" i="0">
              <a:solidFill>
                <a:schemeClr val="dk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)</a:t>
          </a:r>
          <a:r>
            <a:rPr kumimoji="1" lang="ja-JP" altLang="ja-JP" sz="1100" b="1" i="0">
              <a:solidFill>
                <a:schemeClr val="dk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と、</a:t>
          </a:r>
          <a:endParaRPr lang="ja-JP" altLang="ja-JP">
            <a:effectLst/>
            <a:latin typeface="BIZ UD明朝 Medium" panose="02020500000000000000" pitchFamily="17" charset="-128"/>
            <a:ea typeface="BIZ UD明朝 Medium" panose="02020500000000000000" pitchFamily="17" charset="-128"/>
          </a:endParaRPr>
        </a:p>
        <a:p>
          <a:r>
            <a:rPr kumimoji="1" lang="ja-JP" altLang="ja-JP" sz="1100" b="1" i="0">
              <a:solidFill>
                <a:schemeClr val="dk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⑭本体経費合計金額（⑪本体設備小計金額と⑫付属設備小計金額の合計）</a:t>
          </a:r>
          <a:endParaRPr lang="ja-JP" altLang="ja-JP">
            <a:effectLst/>
            <a:latin typeface="BIZ UD明朝 Medium" panose="02020500000000000000" pitchFamily="17" charset="-128"/>
            <a:ea typeface="BIZ UD明朝 Medium" panose="02020500000000000000" pitchFamily="17" charset="-128"/>
          </a:endParaRPr>
        </a:p>
        <a:p>
          <a:r>
            <a:rPr kumimoji="1" lang="ja-JP" altLang="ja-JP" sz="1100" b="1" i="0">
              <a:solidFill>
                <a:schemeClr val="dk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のうち、低い方の金額が表示されます。</a:t>
          </a:r>
          <a:endParaRPr lang="ja-JP" altLang="ja-JP">
            <a:effectLst/>
            <a:latin typeface="BIZ UD明朝 Medium" panose="02020500000000000000" pitchFamily="17" charset="-128"/>
            <a:ea typeface="BIZ UD明朝 Medium" panose="02020500000000000000" pitchFamily="17" charset="-128"/>
          </a:endParaRPr>
        </a:p>
        <a:p>
          <a:r>
            <a:rPr kumimoji="1" lang="ja-JP" altLang="ja-JP" sz="1100" b="1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1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本体経費合計金額の方が反映</a:t>
          </a:r>
          <a:r>
            <a:rPr kumimoji="1" lang="ja-JP" altLang="en-US" sz="11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された</a:t>
          </a:r>
          <a:r>
            <a:rPr kumimoji="1" lang="ja-JP" altLang="ja-JP" sz="11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場合赤字で表示されます。</a:t>
          </a:r>
          <a:endParaRPr lang="ja-JP" altLang="ja-JP">
            <a:solidFill>
              <a:srgbClr val="FF0000"/>
            </a:solidFill>
            <a:effectLst/>
            <a:latin typeface="BIZ UD明朝 Medium" panose="02020500000000000000" pitchFamily="17" charset="-128"/>
            <a:ea typeface="BIZ UD明朝 Medium" panose="02020500000000000000" pitchFamily="17" charset="-128"/>
          </a:endParaRPr>
        </a:p>
      </xdr:txBody>
    </xdr:sp>
    <xdr:clientData/>
  </xdr:twoCellAnchor>
  <xdr:twoCellAnchor>
    <xdr:from>
      <xdr:col>18</xdr:col>
      <xdr:colOff>105590</xdr:colOff>
      <xdr:row>47</xdr:row>
      <xdr:rowOff>0</xdr:rowOff>
    </xdr:from>
    <xdr:to>
      <xdr:col>47</xdr:col>
      <xdr:colOff>2977</xdr:colOff>
      <xdr:row>49</xdr:row>
      <xdr:rowOff>356567</xdr:rowOff>
    </xdr:to>
    <xdr:sp macro="" textlink="">
      <xdr:nvSpPr>
        <xdr:cNvPr id="9" name="吹き出し: 線 8">
          <a:extLst>
            <a:ext uri="{FF2B5EF4-FFF2-40B4-BE49-F238E27FC236}">
              <a16:creationId xmlns:a16="http://schemas.microsoft.com/office/drawing/2014/main" id="{78EB514A-1634-46C0-87A5-1C6FDAC87342}"/>
            </a:ext>
          </a:extLst>
        </xdr:cNvPr>
        <xdr:cNvSpPr/>
      </xdr:nvSpPr>
      <xdr:spPr>
        <a:xfrm>
          <a:off x="2827019" y="9601200"/>
          <a:ext cx="7071072" cy="1358053"/>
        </a:xfrm>
        <a:prstGeom prst="borderCallout1">
          <a:avLst>
            <a:gd name="adj1" fmla="val 72797"/>
            <a:gd name="adj2" fmla="val -16"/>
            <a:gd name="adj3" fmla="val 545"/>
            <a:gd name="adj4" fmla="val -11597"/>
          </a:avLst>
        </a:prstGeom>
        <a:solidFill>
          <a:schemeClr val="accent6">
            <a:lumMod val="20000"/>
            <a:lumOff val="80000"/>
          </a:schemeClr>
        </a:solidFill>
        <a:ln w="57150"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・申請する設備は「⑧本体設備」、「⑨付属設備」、「⑩設置費用」に分けて入力していただきます。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・領収書に記載されている「</a:t>
          </a:r>
          <a:r>
            <a:rPr kumimoji="1" lang="ja-JP" altLang="en-US" sz="11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②付属設備明細</a:t>
          </a:r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」の内容を転記（値貼り）してください。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・付属設備については、付属設備区分、品名、単価、数量が必須項目です。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　型番はお分かりになる場合のみ入力してください。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・付属設備区分で「</a:t>
          </a:r>
          <a:r>
            <a:rPr kumimoji="1" lang="ja-JP" altLang="en-US" sz="11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その他</a:t>
          </a:r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」を選択した付属設備を申請する場合は、備考に設備の概要を記載してください。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</a:t>
          </a:r>
          <a:r>
            <a:rPr kumimoji="1" lang="ja-JP" altLang="en-US" sz="11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単価は必ず税抜き金額で入力してください。</a:t>
          </a:r>
        </a:p>
      </xdr:txBody>
    </xdr:sp>
    <xdr:clientData/>
  </xdr:twoCellAnchor>
  <xdr:twoCellAnchor>
    <xdr:from>
      <xdr:col>16</xdr:col>
      <xdr:colOff>108856</xdr:colOff>
      <xdr:row>56</xdr:row>
      <xdr:rowOff>96249</xdr:rowOff>
    </xdr:from>
    <xdr:to>
      <xdr:col>45</xdr:col>
      <xdr:colOff>31173</xdr:colOff>
      <xdr:row>61</xdr:row>
      <xdr:rowOff>28602</xdr:rowOff>
    </xdr:to>
    <xdr:sp macro="" textlink="">
      <xdr:nvSpPr>
        <xdr:cNvPr id="10" name="吹き出し: 線 9">
          <a:extLst>
            <a:ext uri="{FF2B5EF4-FFF2-40B4-BE49-F238E27FC236}">
              <a16:creationId xmlns:a16="http://schemas.microsoft.com/office/drawing/2014/main" id="{20A9B846-CDFA-4488-B21F-052792CF1F02}"/>
            </a:ext>
          </a:extLst>
        </xdr:cNvPr>
        <xdr:cNvSpPr/>
      </xdr:nvSpPr>
      <xdr:spPr>
        <a:xfrm>
          <a:off x="2481942" y="13191763"/>
          <a:ext cx="7074231" cy="1804696"/>
        </a:xfrm>
        <a:prstGeom prst="borderCallout1">
          <a:avLst>
            <a:gd name="adj1" fmla="val 72797"/>
            <a:gd name="adj2" fmla="val -16"/>
            <a:gd name="adj3" fmla="val 545"/>
            <a:gd name="adj4" fmla="val -11597"/>
          </a:avLst>
        </a:prstGeom>
        <a:solidFill>
          <a:schemeClr val="accent6">
            <a:lumMod val="20000"/>
            <a:lumOff val="80000"/>
          </a:schemeClr>
        </a:solidFill>
        <a:ln w="57150"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・申請する設備は「⑧本体設備」、「⑨付属設備」、「⑩設置費用」に分けて入力していただきます。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・領収書に記載されている「</a:t>
          </a:r>
          <a:r>
            <a:rPr kumimoji="1" lang="ja-JP" altLang="en-US" sz="11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③設置費用明細</a:t>
          </a:r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」の内容を転記（値貼り）してください。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・設置費用については、設置費区分の選択により必須項目が変わります。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　∟設置用部材費の場合は品名、単価、数量が必須項目です。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　∟人件費の場合は、人日、単価が必須項目です。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　　設置費区分を選択すると不要な項目がグレーアウトするので、それぞれ必要な項目を入力してください。　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</a:t>
          </a:r>
          <a:r>
            <a:rPr kumimoji="1" lang="ja-JP" altLang="en-US" sz="11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単価は必ず税抜き金額で入力してください。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314325</xdr:colOff>
      <xdr:row>10</xdr:row>
      <xdr:rowOff>85725</xdr:rowOff>
    </xdr:from>
    <xdr:to>
      <xdr:col>9</xdr:col>
      <xdr:colOff>104775</xdr:colOff>
      <xdr:row>23</xdr:row>
      <xdr:rowOff>85725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18F8A97-4F52-4539-B7B7-49FAC5109D40}"/>
            </a:ext>
          </a:extLst>
        </xdr:cNvPr>
        <xdr:cNvSpPr txBox="1"/>
      </xdr:nvSpPr>
      <xdr:spPr>
        <a:xfrm>
          <a:off x="2554605" y="1992630"/>
          <a:ext cx="3177540" cy="2476500"/>
        </a:xfrm>
        <a:prstGeom prst="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chemeClr val="bg1"/>
              </a:solidFill>
            </a:rPr>
            <a:t>非表示</a:t>
          </a:r>
          <a:endParaRPr kumimoji="1" lang="en-US" altLang="ja-JP" sz="1100" b="1">
            <a:solidFill>
              <a:schemeClr val="bg1"/>
            </a:solidFill>
          </a:endParaRPr>
        </a:p>
        <a:p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B362C-8D21-4FFC-9D22-9F65F32912BC}">
  <sheetPr codeName="Sheet1">
    <pageSetUpPr fitToPage="1"/>
  </sheetPr>
  <dimension ref="C1:CF60"/>
  <sheetViews>
    <sheetView showGridLines="0" tabSelected="1" view="pageBreakPreview" zoomScale="70" zoomScaleNormal="85" zoomScaleSheetLayoutView="70" workbookViewId="0">
      <selection activeCell="AN14" sqref="AN14:AZ15"/>
    </sheetView>
  </sheetViews>
  <sheetFormatPr defaultColWidth="2.5" defaultRowHeight="14.4" customHeight="1" x14ac:dyDescent="0.45"/>
  <cols>
    <col min="1" max="2" width="2.5" style="5"/>
    <col min="3" max="17" width="1.8984375" style="5" customWidth="1"/>
    <col min="18" max="26" width="2.69921875" style="5" customWidth="1"/>
    <col min="27" max="34" width="4.19921875" style="5" customWidth="1"/>
    <col min="35" max="38" width="4.69921875" style="5" customWidth="1"/>
    <col min="39" max="43" width="2.19921875" style="5" customWidth="1"/>
    <col min="44" max="48" width="2.3984375" style="5" customWidth="1"/>
    <col min="49" max="50" width="3.09765625" style="5" customWidth="1"/>
    <col min="51" max="51" width="2.5" style="5"/>
    <col min="52" max="52" width="2.796875" style="5" customWidth="1"/>
    <col min="53" max="62" width="2.5" style="5"/>
    <col min="63" max="63" width="0.8984375" style="5" customWidth="1"/>
    <col min="64" max="65" width="2.5" style="5"/>
    <col min="66" max="66" width="11.59765625" style="5" customWidth="1"/>
    <col min="67" max="67" width="2.8984375" style="5" customWidth="1"/>
    <col min="68" max="16384" width="2.5" style="5"/>
  </cols>
  <sheetData>
    <row r="1" spans="3:84" ht="14.4" customHeight="1" x14ac:dyDescent="0.45">
      <c r="AM1" s="134" t="s">
        <v>48</v>
      </c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</row>
    <row r="2" spans="3:84" ht="14.4" customHeight="1" x14ac:dyDescent="0.45">
      <c r="C2" s="53" t="s">
        <v>0</v>
      </c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</row>
    <row r="3" spans="3:84" ht="14.4" customHeight="1" x14ac:dyDescent="0.45">
      <c r="C3" s="135" t="s">
        <v>46</v>
      </c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T3" s="136" t="s">
        <v>53</v>
      </c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7" t="s">
        <v>1</v>
      </c>
      <c r="AF3" s="137"/>
      <c r="AG3" s="138" t="s">
        <v>45</v>
      </c>
      <c r="AH3" s="138"/>
      <c r="AI3" s="138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7"/>
      <c r="BB3" s="47"/>
      <c r="BC3" s="47"/>
      <c r="BD3" s="47"/>
      <c r="BE3" s="47"/>
      <c r="BF3" s="47"/>
      <c r="BG3" s="47"/>
      <c r="BH3" s="47"/>
      <c r="BL3" s="6"/>
      <c r="BN3" s="7"/>
      <c r="BO3" s="8"/>
      <c r="BP3" s="8"/>
      <c r="BQ3" s="9"/>
      <c r="BR3" s="8"/>
      <c r="BS3" s="8"/>
      <c r="BT3" s="8"/>
      <c r="BU3" s="8"/>
      <c r="BV3" s="8"/>
      <c r="BW3" s="8"/>
      <c r="BX3" s="8"/>
      <c r="BY3" s="10"/>
      <c r="BZ3" s="10"/>
      <c r="CA3" s="10"/>
      <c r="CB3" s="10"/>
      <c r="CC3" s="10"/>
      <c r="CD3" s="10"/>
      <c r="CE3" s="10"/>
      <c r="CF3" s="10"/>
    </row>
    <row r="4" spans="3:84" ht="15" customHeight="1" x14ac:dyDescent="0.45"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T4" s="136"/>
      <c r="U4" s="136"/>
      <c r="V4" s="136"/>
      <c r="W4" s="136"/>
      <c r="X4" s="136"/>
      <c r="Y4" s="136"/>
      <c r="Z4" s="136"/>
      <c r="AA4" s="136"/>
      <c r="AB4" s="136"/>
      <c r="AC4" s="136"/>
      <c r="AD4" s="136"/>
      <c r="AE4" s="137"/>
      <c r="AF4" s="137"/>
      <c r="AG4" s="138"/>
      <c r="AH4" s="138"/>
      <c r="AI4" s="138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7"/>
      <c r="BB4" s="47"/>
      <c r="BC4" s="47"/>
      <c r="BD4" s="47"/>
      <c r="BE4" s="47"/>
      <c r="BF4" s="47"/>
      <c r="BG4" s="47"/>
      <c r="BH4" s="47"/>
      <c r="BL4" s="11"/>
      <c r="BM4" s="12"/>
      <c r="BN4" s="13"/>
      <c r="BO4" s="11"/>
      <c r="BP4" s="11"/>
      <c r="BQ4" s="11"/>
    </row>
    <row r="5" spans="3:84" ht="15" customHeight="1" x14ac:dyDescent="0.45">
      <c r="AM5" s="45"/>
      <c r="AN5" s="14"/>
      <c r="BJ5" s="15"/>
      <c r="BL5" s="11"/>
      <c r="BM5" s="16"/>
      <c r="BN5" s="17"/>
      <c r="BO5" s="11"/>
      <c r="BP5" s="11"/>
      <c r="BQ5" s="11"/>
    </row>
    <row r="6" spans="3:84" ht="15" customHeight="1" x14ac:dyDescent="0.45">
      <c r="AN6" s="18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5" t="s">
        <v>55</v>
      </c>
      <c r="BK6" s="19"/>
      <c r="BL6" s="11"/>
      <c r="BM6" s="11"/>
      <c r="BN6" s="11"/>
      <c r="BO6" s="11"/>
      <c r="BP6" s="11"/>
      <c r="BQ6" s="11"/>
    </row>
    <row r="7" spans="3:84" ht="15" customHeight="1" x14ac:dyDescent="0.45">
      <c r="D7" s="151" t="s">
        <v>2</v>
      </c>
      <c r="E7" s="151"/>
      <c r="F7" s="151"/>
      <c r="G7" s="151"/>
      <c r="H7" s="151"/>
      <c r="I7" s="151"/>
      <c r="J7" s="151"/>
      <c r="K7" s="153" t="s">
        <v>61</v>
      </c>
      <c r="L7" s="153"/>
      <c r="M7" s="153"/>
      <c r="N7" s="153"/>
      <c r="O7" s="153"/>
      <c r="P7" s="153"/>
      <c r="Q7" s="153"/>
      <c r="R7" s="153"/>
      <c r="S7" s="153"/>
      <c r="T7" s="153"/>
      <c r="U7" s="153"/>
      <c r="AN7" s="18"/>
      <c r="AO7" s="20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21"/>
      <c r="BA7" s="21"/>
      <c r="BB7" s="21"/>
      <c r="BC7" s="21"/>
      <c r="BD7" s="21"/>
      <c r="BE7" s="21"/>
      <c r="BF7" s="21"/>
      <c r="BG7" s="21"/>
      <c r="BH7" s="22"/>
      <c r="BI7" s="19"/>
      <c r="BJ7" s="15" t="s">
        <v>44</v>
      </c>
      <c r="BK7" s="19"/>
      <c r="BL7" s="6"/>
      <c r="BM7" s="11"/>
      <c r="BN7" s="11"/>
      <c r="BO7" s="23"/>
      <c r="BP7" s="11"/>
      <c r="BQ7" s="11"/>
    </row>
    <row r="8" spans="3:84" ht="15" customHeight="1" thickBot="1" x14ac:dyDescent="0.5">
      <c r="D8" s="152"/>
      <c r="E8" s="152"/>
      <c r="F8" s="152"/>
      <c r="G8" s="152"/>
      <c r="H8" s="152"/>
      <c r="I8" s="152"/>
      <c r="J8" s="152"/>
      <c r="K8" s="154"/>
      <c r="L8" s="154"/>
      <c r="M8" s="154"/>
      <c r="N8" s="154"/>
      <c r="O8" s="154"/>
      <c r="P8" s="154"/>
      <c r="Q8" s="154"/>
      <c r="R8" s="154"/>
      <c r="S8" s="154"/>
      <c r="T8" s="154"/>
      <c r="U8" s="154"/>
      <c r="V8" s="24" t="s">
        <v>3</v>
      </c>
      <c r="W8" s="24"/>
      <c r="X8" s="25"/>
      <c r="Y8" s="25"/>
      <c r="Z8" s="25"/>
      <c r="AA8" s="25"/>
      <c r="AB8" s="25"/>
      <c r="AC8" s="26"/>
      <c r="AM8" s="19"/>
      <c r="AN8" s="27"/>
      <c r="AO8" s="28"/>
      <c r="AZ8" s="29"/>
      <c r="BA8" s="29"/>
      <c r="BB8" s="29"/>
      <c r="BC8" s="29"/>
      <c r="BD8" s="29"/>
      <c r="BE8" s="29"/>
      <c r="BF8" s="29"/>
      <c r="BG8" s="29"/>
      <c r="BH8" s="30"/>
      <c r="BL8" s="11"/>
      <c r="BM8" s="13"/>
      <c r="BN8" s="11"/>
      <c r="BO8" s="11"/>
      <c r="BP8" s="11"/>
      <c r="BQ8" s="11"/>
    </row>
    <row r="9" spans="3:84" ht="15" customHeight="1" x14ac:dyDescent="0.45">
      <c r="V9" s="31"/>
      <c r="W9" s="31"/>
      <c r="X9" s="26"/>
      <c r="Y9" s="26"/>
      <c r="Z9" s="26"/>
      <c r="AA9" s="26"/>
      <c r="AB9" s="26"/>
      <c r="AC9" s="26"/>
      <c r="AN9" s="155" t="s">
        <v>47</v>
      </c>
      <c r="AO9" s="155"/>
      <c r="AP9" s="155"/>
      <c r="AQ9" s="155"/>
      <c r="AR9" s="155"/>
      <c r="AS9" s="155"/>
      <c r="AT9" s="155"/>
      <c r="AU9" s="155"/>
      <c r="AV9" s="155"/>
      <c r="AW9" s="155"/>
      <c r="AX9" s="155"/>
      <c r="AY9" s="155"/>
      <c r="AZ9" s="156"/>
      <c r="BA9" s="125">
        <f>IFERROR(BA14+BA16,"確認してください")</f>
        <v>170577</v>
      </c>
      <c r="BB9" s="157"/>
      <c r="BC9" s="157"/>
      <c r="BD9" s="157"/>
      <c r="BE9" s="157"/>
      <c r="BF9" s="157"/>
      <c r="BG9" s="157"/>
      <c r="BH9" s="158"/>
      <c r="BL9" s="11"/>
      <c r="BM9" s="16"/>
      <c r="BN9" s="17"/>
      <c r="BO9" s="11"/>
      <c r="BP9" s="11"/>
      <c r="BQ9" s="11"/>
    </row>
    <row r="10" spans="3:84" ht="15" customHeight="1" thickBot="1" x14ac:dyDescent="0.5">
      <c r="AN10" s="162" t="s">
        <v>4</v>
      </c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4"/>
      <c r="BA10" s="159"/>
      <c r="BB10" s="160"/>
      <c r="BC10" s="160"/>
      <c r="BD10" s="160"/>
      <c r="BE10" s="160"/>
      <c r="BF10" s="160"/>
      <c r="BG10" s="160"/>
      <c r="BH10" s="161"/>
    </row>
    <row r="11" spans="3:84" ht="15" customHeight="1" x14ac:dyDescent="0.45">
      <c r="D11" s="151" t="s">
        <v>5</v>
      </c>
      <c r="E11" s="151"/>
      <c r="F11" s="151"/>
      <c r="G11" s="151"/>
      <c r="H11" s="151"/>
      <c r="I11" s="151"/>
      <c r="J11" s="151"/>
      <c r="K11" s="165">
        <v>12345678</v>
      </c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W11" s="31"/>
      <c r="X11" s="26"/>
      <c r="Y11" s="26"/>
      <c r="Z11" s="26"/>
      <c r="AA11" s="26"/>
      <c r="AB11" s="26"/>
      <c r="AC11" s="26"/>
      <c r="AN11" s="155" t="s">
        <v>6</v>
      </c>
      <c r="AO11" s="155"/>
      <c r="AP11" s="155"/>
      <c r="AQ11" s="155"/>
      <c r="AR11" s="155"/>
      <c r="AS11" s="155"/>
      <c r="AT11" s="155"/>
      <c r="AU11" s="155"/>
      <c r="AV11" s="155"/>
      <c r="AW11" s="155"/>
      <c r="AX11" s="155"/>
      <c r="AY11" s="155"/>
      <c r="AZ11" s="156"/>
      <c r="BA11" s="125">
        <f>SUM(BA19:BH24)</f>
        <v>170577</v>
      </c>
      <c r="BB11" s="157"/>
      <c r="BC11" s="157"/>
      <c r="BD11" s="157"/>
      <c r="BE11" s="157"/>
      <c r="BF11" s="157"/>
      <c r="BG11" s="157"/>
      <c r="BH11" s="158"/>
      <c r="BI11" s="32"/>
    </row>
    <row r="12" spans="3:84" ht="15" customHeight="1" thickBot="1" x14ac:dyDescent="0.5">
      <c r="D12" s="152"/>
      <c r="E12" s="152"/>
      <c r="F12" s="152"/>
      <c r="G12" s="152"/>
      <c r="H12" s="152"/>
      <c r="I12" s="152"/>
      <c r="J12" s="152"/>
      <c r="K12" s="166"/>
      <c r="L12" s="166"/>
      <c r="M12" s="166"/>
      <c r="N12" s="166"/>
      <c r="O12" s="166"/>
      <c r="P12" s="166"/>
      <c r="Q12" s="166"/>
      <c r="R12" s="166"/>
      <c r="S12" s="166"/>
      <c r="T12" s="166"/>
      <c r="U12" s="166"/>
      <c r="V12" s="24" t="s">
        <v>7</v>
      </c>
      <c r="AN12" s="167" t="s">
        <v>8</v>
      </c>
      <c r="AO12" s="168"/>
      <c r="AP12" s="168"/>
      <c r="AQ12" s="168"/>
      <c r="AR12" s="168"/>
      <c r="AS12" s="168"/>
      <c r="AT12" s="168"/>
      <c r="AU12" s="168"/>
      <c r="AV12" s="168"/>
      <c r="AW12" s="168"/>
      <c r="AX12" s="168"/>
      <c r="AY12" s="168"/>
      <c r="AZ12" s="169"/>
      <c r="BA12" s="159"/>
      <c r="BB12" s="160"/>
      <c r="BC12" s="160"/>
      <c r="BD12" s="160"/>
      <c r="BE12" s="160"/>
      <c r="BF12" s="160"/>
      <c r="BG12" s="160"/>
      <c r="BH12" s="161"/>
      <c r="BI12" s="32"/>
      <c r="BP12" s="33"/>
    </row>
    <row r="13" spans="3:84" ht="15" customHeight="1" x14ac:dyDescent="0.45">
      <c r="D13" s="34"/>
      <c r="E13" s="34"/>
      <c r="F13" s="34"/>
      <c r="G13" s="34"/>
      <c r="H13" s="34"/>
      <c r="I13" s="34"/>
      <c r="J13" s="34"/>
      <c r="V13" s="24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6"/>
      <c r="AY13" s="36"/>
      <c r="AZ13" s="37"/>
      <c r="BA13" s="37"/>
      <c r="BB13" s="37"/>
      <c r="BC13" s="37"/>
      <c r="BD13" s="37"/>
      <c r="BE13" s="37"/>
      <c r="BF13" s="37"/>
      <c r="BG13" s="37"/>
      <c r="BH13" s="37"/>
      <c r="BI13" s="32"/>
    </row>
    <row r="14" spans="3:84" ht="15" customHeight="1" x14ac:dyDescent="0.45">
      <c r="D14" s="34"/>
      <c r="E14" s="34"/>
      <c r="F14" s="34"/>
      <c r="G14" s="34"/>
      <c r="H14" s="34"/>
      <c r="I14" s="3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AN14" s="139" t="s">
        <v>9</v>
      </c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1"/>
      <c r="BA14" s="145">
        <f>IFERROR(BA19+BA21,"確認してください")</f>
        <v>155577</v>
      </c>
      <c r="BB14" s="146"/>
      <c r="BC14" s="146"/>
      <c r="BD14" s="146"/>
      <c r="BE14" s="146"/>
      <c r="BF14" s="146"/>
      <c r="BG14" s="146"/>
      <c r="BH14" s="147"/>
    </row>
    <row r="15" spans="3:84" ht="15" customHeight="1" x14ac:dyDescent="0.45">
      <c r="E15" s="114" t="str">
        <f ca="1">IF(AND(R19&gt;2),"注意！！","")</f>
        <v/>
      </c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AN15" s="142"/>
      <c r="AO15" s="143"/>
      <c r="AP15" s="143"/>
      <c r="AQ15" s="143"/>
      <c r="AR15" s="143"/>
      <c r="AS15" s="143"/>
      <c r="AT15" s="143"/>
      <c r="AU15" s="143"/>
      <c r="AV15" s="143"/>
      <c r="AW15" s="143"/>
      <c r="AX15" s="143"/>
      <c r="AY15" s="143"/>
      <c r="AZ15" s="144"/>
      <c r="BA15" s="148"/>
      <c r="BB15" s="149"/>
      <c r="BC15" s="149"/>
      <c r="BD15" s="149"/>
      <c r="BE15" s="149"/>
      <c r="BF15" s="149"/>
      <c r="BG15" s="149"/>
      <c r="BH15" s="150"/>
    </row>
    <row r="16" spans="3:84" ht="15" customHeight="1" x14ac:dyDescent="0.45">
      <c r="E16" s="115" t="str">
        <f ca="1">IF(AND(R19&gt;2),"補助対象となるドライブレコーダーは2台までです。","")</f>
        <v/>
      </c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15"/>
      <c r="U16" s="115"/>
      <c r="V16" s="38"/>
      <c r="W16" s="38"/>
      <c r="AN16" s="132" t="s">
        <v>10</v>
      </c>
      <c r="AO16" s="119"/>
      <c r="AP16" s="119"/>
      <c r="AQ16" s="119"/>
      <c r="AR16" s="119"/>
      <c r="AS16" s="119"/>
      <c r="AT16" s="119"/>
      <c r="AU16" s="119"/>
      <c r="AV16" s="119"/>
      <c r="AW16" s="119"/>
      <c r="AX16" s="119"/>
      <c r="AY16" s="119"/>
      <c r="AZ16" s="119"/>
      <c r="BA16" s="120">
        <f>IF(BA23&gt;=BA14,BA14,BA23)</f>
        <v>15000</v>
      </c>
      <c r="BB16" s="120"/>
      <c r="BC16" s="120"/>
      <c r="BD16" s="120"/>
      <c r="BE16" s="120"/>
      <c r="BF16" s="120"/>
      <c r="BG16" s="120"/>
      <c r="BH16" s="120"/>
    </row>
    <row r="17" spans="3:61" ht="15" customHeight="1" x14ac:dyDescent="0.45">
      <c r="E17" s="133" t="str">
        <f ca="1">IF(AND(R19&gt;2),"ドライブレコーダーの購入数を確認してください。","")</f>
        <v/>
      </c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N17" s="119"/>
      <c r="AO17" s="119"/>
      <c r="AP17" s="119"/>
      <c r="AQ17" s="119"/>
      <c r="AR17" s="119"/>
      <c r="AS17" s="119"/>
      <c r="AT17" s="119"/>
      <c r="AU17" s="119"/>
      <c r="AV17" s="119"/>
      <c r="AW17" s="119"/>
      <c r="AX17" s="119"/>
      <c r="AY17" s="119"/>
      <c r="AZ17" s="119"/>
      <c r="BA17" s="120"/>
      <c r="BB17" s="120"/>
      <c r="BC17" s="120"/>
      <c r="BD17" s="120"/>
      <c r="BE17" s="120"/>
      <c r="BF17" s="120"/>
      <c r="BG17" s="120"/>
      <c r="BH17" s="120"/>
      <c r="BI17" s="8"/>
    </row>
    <row r="18" spans="3:61" ht="15" customHeight="1" x14ac:dyDescent="0.45">
      <c r="C18" s="51"/>
      <c r="D18" s="51"/>
      <c r="E18" s="116" t="s">
        <v>57</v>
      </c>
      <c r="F18" s="116"/>
      <c r="G18" s="116"/>
      <c r="H18" s="116"/>
      <c r="I18" s="116"/>
      <c r="J18" s="116"/>
      <c r="K18" s="116"/>
      <c r="L18" s="116"/>
      <c r="M18" s="116"/>
      <c r="N18" s="116"/>
      <c r="O18" s="116"/>
      <c r="P18" s="116"/>
      <c r="Q18" s="116"/>
      <c r="R18" s="116" t="s">
        <v>58</v>
      </c>
      <c r="S18" s="116"/>
      <c r="T18" s="116"/>
      <c r="U18" s="116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29"/>
      <c r="BB18" s="29"/>
      <c r="BC18" s="29"/>
      <c r="BD18" s="29"/>
      <c r="BE18" s="29"/>
      <c r="BF18" s="29"/>
      <c r="BG18" s="29"/>
      <c r="BH18" s="29"/>
    </row>
    <row r="19" spans="3:61" ht="15" customHeight="1" x14ac:dyDescent="0.45">
      <c r="C19" s="51"/>
      <c r="D19" s="48"/>
      <c r="E19" s="117" t="s">
        <v>49</v>
      </c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8">
        <f ca="1">SUMIF($E$28:$Q$29,E19,$AW$28:$AX$29)</f>
        <v>2</v>
      </c>
      <c r="S19" s="118"/>
      <c r="T19" s="118"/>
      <c r="U19" s="118"/>
      <c r="V19" s="52"/>
      <c r="W19" s="52"/>
      <c r="X19" s="52"/>
      <c r="Y19" s="52"/>
      <c r="Z19" s="49"/>
      <c r="AA19" s="49"/>
      <c r="AB19" s="49"/>
      <c r="AC19" s="50"/>
      <c r="AD19" s="50"/>
      <c r="AE19" s="50"/>
      <c r="AF19" s="50"/>
      <c r="AG19" s="50"/>
      <c r="AH19" s="50"/>
      <c r="AI19" s="50"/>
      <c r="AN19" s="119" t="s">
        <v>11</v>
      </c>
      <c r="AO19" s="119"/>
      <c r="AP19" s="119"/>
      <c r="AQ19" s="119"/>
      <c r="AR19" s="119"/>
      <c r="AS19" s="119"/>
      <c r="AT19" s="119"/>
      <c r="AU19" s="119"/>
      <c r="AV19" s="119"/>
      <c r="AW19" s="119"/>
      <c r="AX19" s="119"/>
      <c r="AY19" s="119"/>
      <c r="AZ19" s="119"/>
      <c r="BA19" s="120">
        <f>AY41</f>
        <v>88000</v>
      </c>
      <c r="BB19" s="121"/>
      <c r="BC19" s="121"/>
      <c r="BD19" s="121"/>
      <c r="BE19" s="121"/>
      <c r="BF19" s="121"/>
      <c r="BG19" s="121"/>
      <c r="BH19" s="121"/>
    </row>
    <row r="20" spans="3:61" ht="15" customHeight="1" x14ac:dyDescent="0.45">
      <c r="C20" s="51"/>
      <c r="D20" s="48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8"/>
      <c r="S20" s="118"/>
      <c r="T20" s="118"/>
      <c r="U20" s="118"/>
      <c r="V20" s="52"/>
      <c r="W20" s="52"/>
      <c r="X20" s="52"/>
      <c r="Y20" s="52"/>
      <c r="Z20" s="49"/>
      <c r="AA20" s="49"/>
      <c r="AB20" s="49"/>
      <c r="AC20" s="50"/>
      <c r="AD20" s="50"/>
      <c r="AE20" s="50"/>
      <c r="AF20" s="50"/>
      <c r="AG20" s="50"/>
      <c r="AH20" s="50"/>
      <c r="AI20" s="50"/>
      <c r="AN20" s="119"/>
      <c r="AO20" s="119"/>
      <c r="AP20" s="119"/>
      <c r="AQ20" s="119"/>
      <c r="AR20" s="119"/>
      <c r="AS20" s="119"/>
      <c r="AT20" s="119"/>
      <c r="AU20" s="119"/>
      <c r="AV20" s="119"/>
      <c r="AW20" s="119"/>
      <c r="AX20" s="119"/>
      <c r="AY20" s="119"/>
      <c r="AZ20" s="119"/>
      <c r="BA20" s="121"/>
      <c r="BB20" s="121"/>
      <c r="BC20" s="121"/>
      <c r="BD20" s="121"/>
      <c r="BE20" s="121"/>
      <c r="BF20" s="121"/>
      <c r="BG20" s="121"/>
      <c r="BH20" s="121"/>
    </row>
    <row r="21" spans="3:61" ht="15" customHeight="1" x14ac:dyDescent="0.45">
      <c r="C21" s="51"/>
      <c r="D21" s="48"/>
      <c r="E21" s="117" t="s">
        <v>59</v>
      </c>
      <c r="F21" s="117"/>
      <c r="G21" s="117"/>
      <c r="H21" s="117"/>
      <c r="I21" s="117"/>
      <c r="J21" s="117"/>
      <c r="K21" s="117"/>
      <c r="L21" s="117"/>
      <c r="M21" s="117"/>
      <c r="N21" s="117"/>
      <c r="O21" s="117"/>
      <c r="P21" s="117"/>
      <c r="Q21" s="117"/>
      <c r="R21" s="118">
        <f ca="1">SUMIF($E$45:$Q$50,E21,$AW$45:$AX$50)</f>
        <v>2</v>
      </c>
      <c r="S21" s="118"/>
      <c r="T21" s="118"/>
      <c r="U21" s="118"/>
      <c r="V21" s="52"/>
      <c r="W21" s="52"/>
      <c r="X21" s="52"/>
      <c r="Y21" s="52"/>
      <c r="Z21" s="49"/>
      <c r="AA21" s="49"/>
      <c r="AB21" s="49"/>
      <c r="AC21" s="50"/>
      <c r="AD21" s="50"/>
      <c r="AE21" s="50"/>
      <c r="AF21" s="50"/>
      <c r="AG21" s="50"/>
      <c r="AH21" s="50"/>
      <c r="AI21" s="50"/>
      <c r="AN21" s="119" t="s">
        <v>12</v>
      </c>
      <c r="AO21" s="119"/>
      <c r="AP21" s="119"/>
      <c r="AQ21" s="119"/>
      <c r="AR21" s="119"/>
      <c r="AS21" s="119"/>
      <c r="AT21" s="119"/>
      <c r="AU21" s="119"/>
      <c r="AV21" s="119"/>
      <c r="AW21" s="119"/>
      <c r="AX21" s="119"/>
      <c r="AY21" s="119"/>
      <c r="AZ21" s="119"/>
      <c r="BA21" s="120">
        <f>AY51</f>
        <v>67577</v>
      </c>
      <c r="BB21" s="121"/>
      <c r="BC21" s="121"/>
      <c r="BD21" s="121"/>
      <c r="BE21" s="121"/>
      <c r="BF21" s="121"/>
      <c r="BG21" s="121"/>
      <c r="BH21" s="121"/>
    </row>
    <row r="22" spans="3:61" ht="15" customHeight="1" thickBot="1" x14ac:dyDescent="0.5">
      <c r="C22" s="51"/>
      <c r="D22" s="48"/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117"/>
      <c r="P22" s="117"/>
      <c r="Q22" s="117"/>
      <c r="R22" s="118"/>
      <c r="S22" s="118"/>
      <c r="T22" s="118"/>
      <c r="U22" s="118"/>
      <c r="V22" s="52"/>
      <c r="W22" s="52"/>
      <c r="X22" s="52"/>
      <c r="Y22" s="52"/>
      <c r="Z22" s="49"/>
      <c r="AA22" s="49"/>
      <c r="AB22" s="49"/>
      <c r="AC22" s="50"/>
      <c r="AD22" s="50"/>
      <c r="AE22" s="50"/>
      <c r="AF22" s="50"/>
      <c r="AG22" s="50"/>
      <c r="AH22" s="50"/>
      <c r="AI22" s="50"/>
      <c r="AN22" s="119"/>
      <c r="AO22" s="119"/>
      <c r="AP22" s="119"/>
      <c r="AQ22" s="119"/>
      <c r="AR22" s="119"/>
      <c r="AS22" s="119"/>
      <c r="AT22" s="119"/>
      <c r="AU22" s="119"/>
      <c r="AV22" s="119"/>
      <c r="AW22" s="119"/>
      <c r="AX22" s="119"/>
      <c r="AY22" s="119"/>
      <c r="AZ22" s="119"/>
      <c r="BA22" s="122"/>
      <c r="BB22" s="122"/>
      <c r="BC22" s="122"/>
      <c r="BD22" s="122"/>
      <c r="BE22" s="122"/>
      <c r="BF22" s="122"/>
      <c r="BG22" s="122"/>
      <c r="BH22" s="122"/>
    </row>
    <row r="23" spans="3:61" ht="15" customHeight="1" x14ac:dyDescent="0.45">
      <c r="D23" s="44"/>
      <c r="E23" s="114" t="str">
        <f ca="1">IF(AND(R21&gt;2),"注意！！","")</f>
        <v/>
      </c>
      <c r="F23" s="11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N23" s="123" t="s">
        <v>13</v>
      </c>
      <c r="AO23" s="123"/>
      <c r="AP23" s="123"/>
      <c r="AQ23" s="123"/>
      <c r="AR23" s="123"/>
      <c r="AS23" s="123"/>
      <c r="AT23" s="123"/>
      <c r="AU23" s="123"/>
      <c r="AV23" s="123"/>
      <c r="AW23" s="123"/>
      <c r="AX23" s="123"/>
      <c r="AY23" s="123"/>
      <c r="AZ23" s="124"/>
      <c r="BA23" s="125">
        <f>AY60</f>
        <v>15000</v>
      </c>
      <c r="BB23" s="126"/>
      <c r="BC23" s="126"/>
      <c r="BD23" s="126"/>
      <c r="BE23" s="126"/>
      <c r="BF23" s="126"/>
      <c r="BG23" s="126"/>
      <c r="BH23" s="127"/>
    </row>
    <row r="24" spans="3:61" ht="15" customHeight="1" thickBot="1" x14ac:dyDescent="0.5">
      <c r="D24" s="44"/>
      <c r="E24" s="115" t="str">
        <f ca="1">IF(AND(R21&gt;2),"補助対象となるSDカードは2枚までです。","")</f>
        <v/>
      </c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15"/>
      <c r="U24" s="115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24"/>
      <c r="AK24" s="24"/>
      <c r="AN24" s="123"/>
      <c r="AO24" s="123"/>
      <c r="AP24" s="123"/>
      <c r="AQ24" s="123"/>
      <c r="AR24" s="123"/>
      <c r="AS24" s="123"/>
      <c r="AT24" s="123"/>
      <c r="AU24" s="123"/>
      <c r="AV24" s="123"/>
      <c r="AW24" s="123"/>
      <c r="AX24" s="123"/>
      <c r="AY24" s="123"/>
      <c r="AZ24" s="124"/>
      <c r="BA24" s="128"/>
      <c r="BB24" s="129"/>
      <c r="BC24" s="129"/>
      <c r="BD24" s="129"/>
      <c r="BE24" s="129"/>
      <c r="BF24" s="129"/>
      <c r="BG24" s="129"/>
      <c r="BH24" s="130"/>
      <c r="BI24" s="24"/>
    </row>
    <row r="25" spans="3:61" ht="15" customHeight="1" x14ac:dyDescent="0.3">
      <c r="D25" s="40"/>
      <c r="E25" s="115" t="str">
        <f ca="1">IF(AND(R21&gt;2),"SDカードの購入数を確認してください。","")</f>
        <v/>
      </c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131" t="s">
        <v>42</v>
      </c>
      <c r="AO25" s="131"/>
      <c r="AP25" s="131"/>
      <c r="AQ25" s="131"/>
      <c r="AR25" s="131"/>
      <c r="AS25" s="131"/>
      <c r="AT25" s="131"/>
      <c r="AU25" s="131"/>
      <c r="AV25" s="131"/>
      <c r="AW25" s="131"/>
      <c r="AX25" s="131"/>
      <c r="AY25" s="131"/>
      <c r="AZ25" s="131"/>
      <c r="BA25" s="131"/>
      <c r="BB25" s="131"/>
      <c r="BC25" s="131"/>
      <c r="BD25" s="131"/>
      <c r="BE25" s="131"/>
      <c r="BF25" s="131"/>
      <c r="BG25" s="131"/>
      <c r="BH25" s="131"/>
      <c r="BI25" s="24"/>
    </row>
    <row r="26" spans="3:61" ht="23.4" customHeight="1" x14ac:dyDescent="0.3">
      <c r="C26" s="42" t="s">
        <v>14</v>
      </c>
      <c r="AM26" s="83" t="s">
        <v>54</v>
      </c>
      <c r="AN26" s="83"/>
      <c r="AO26" s="83"/>
      <c r="AP26" s="83"/>
      <c r="AQ26" s="83"/>
      <c r="AR26" s="83"/>
      <c r="AS26" s="83"/>
      <c r="AT26" s="83"/>
      <c r="AU26" s="83"/>
      <c r="AV26" s="83"/>
      <c r="AW26" s="83"/>
      <c r="AX26" s="83"/>
      <c r="AY26" s="83"/>
      <c r="AZ26" s="83"/>
      <c r="BA26" s="83"/>
      <c r="BB26" s="83"/>
      <c r="BC26" s="83"/>
      <c r="BD26" s="83"/>
      <c r="BE26" s="83"/>
      <c r="BF26" s="83"/>
      <c r="BG26" s="83"/>
      <c r="BH26" s="83"/>
      <c r="BI26" s="83"/>
    </row>
    <row r="27" spans="3:61" ht="31.2" customHeight="1" x14ac:dyDescent="0.45">
      <c r="C27" s="84" t="s">
        <v>15</v>
      </c>
      <c r="D27" s="85"/>
      <c r="E27" s="84" t="s">
        <v>16</v>
      </c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5"/>
      <c r="R27" s="84" t="s">
        <v>17</v>
      </c>
      <c r="S27" s="86"/>
      <c r="T27" s="86"/>
      <c r="U27" s="86"/>
      <c r="V27" s="86"/>
      <c r="W27" s="86"/>
      <c r="X27" s="86"/>
      <c r="Y27" s="86"/>
      <c r="Z27" s="85"/>
      <c r="AA27" s="84" t="s">
        <v>18</v>
      </c>
      <c r="AB27" s="86"/>
      <c r="AC27" s="86"/>
      <c r="AD27" s="86"/>
      <c r="AE27" s="86"/>
      <c r="AF27" s="86"/>
      <c r="AG27" s="86"/>
      <c r="AH27" s="85"/>
      <c r="AI27" s="92" t="s">
        <v>19</v>
      </c>
      <c r="AJ27" s="92"/>
      <c r="AK27" s="92"/>
      <c r="AL27" s="92"/>
      <c r="AM27" s="87"/>
      <c r="AN27" s="88"/>
      <c r="AO27" s="88"/>
      <c r="AP27" s="88"/>
      <c r="AQ27" s="89"/>
      <c r="AR27" s="90" t="s">
        <v>20</v>
      </c>
      <c r="AS27" s="86"/>
      <c r="AT27" s="86"/>
      <c r="AU27" s="86"/>
      <c r="AV27" s="85"/>
      <c r="AW27" s="91" t="s">
        <v>21</v>
      </c>
      <c r="AX27" s="92"/>
      <c r="AY27" s="90" t="s">
        <v>22</v>
      </c>
      <c r="AZ27" s="86"/>
      <c r="BA27" s="86"/>
      <c r="BB27" s="86"/>
      <c r="BC27" s="85"/>
      <c r="BD27" s="84" t="s">
        <v>23</v>
      </c>
      <c r="BE27" s="86"/>
      <c r="BF27" s="86"/>
      <c r="BG27" s="86"/>
      <c r="BH27" s="86"/>
      <c r="BI27" s="85"/>
    </row>
    <row r="28" spans="3:61" ht="40.049999999999997" customHeight="1" x14ac:dyDescent="0.45">
      <c r="C28" s="63">
        <v>1</v>
      </c>
      <c r="D28" s="64"/>
      <c r="E28" s="65" t="s">
        <v>49</v>
      </c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7"/>
      <c r="R28" s="71" t="s">
        <v>62</v>
      </c>
      <c r="S28" s="72"/>
      <c r="T28" s="72"/>
      <c r="U28" s="72"/>
      <c r="V28" s="72"/>
      <c r="W28" s="72"/>
      <c r="X28" s="72"/>
      <c r="Y28" s="72"/>
      <c r="Z28" s="73"/>
      <c r="AA28" s="71" t="s">
        <v>64</v>
      </c>
      <c r="AB28" s="72"/>
      <c r="AC28" s="72"/>
      <c r="AD28" s="72"/>
      <c r="AE28" s="72"/>
      <c r="AF28" s="72"/>
      <c r="AG28" s="72"/>
      <c r="AH28" s="73"/>
      <c r="AI28" s="96" t="s">
        <v>66</v>
      </c>
      <c r="AJ28" s="96"/>
      <c r="AK28" s="96"/>
      <c r="AL28" s="96"/>
      <c r="AM28" s="97"/>
      <c r="AN28" s="98"/>
      <c r="AO28" s="98"/>
      <c r="AP28" s="98"/>
      <c r="AQ28" s="99"/>
      <c r="AR28" s="77">
        <v>50000</v>
      </c>
      <c r="AS28" s="78"/>
      <c r="AT28" s="78"/>
      <c r="AU28" s="78"/>
      <c r="AV28" s="79"/>
      <c r="AW28" s="100">
        <v>1</v>
      </c>
      <c r="AX28" s="101"/>
      <c r="AY28" s="82">
        <f t="shared" ref="AY28:AY29" si="0">IF(TRIM(AW28)="", "",
  IF(OR(TRIM(E28)="", TRIM(R28)="", TRIM(AA28)="", TRIM(AI28)="", TRIM(AR28)="", TRIM(AW28)=""),"空欄があります",
    IF(OR(NOT(ISNUMBER(AR28)), NOT(ISNUMBER(AW28))),"確認してください",
      IF(AR28*AW28=0,"金額が0円です",AR28*AW28))))</f>
        <v>50000</v>
      </c>
      <c r="AZ28" s="58"/>
      <c r="BA28" s="58"/>
      <c r="BB28" s="58"/>
      <c r="BC28" s="59"/>
      <c r="BD28" s="60"/>
      <c r="BE28" s="61"/>
      <c r="BF28" s="61"/>
      <c r="BG28" s="61"/>
      <c r="BH28" s="61"/>
      <c r="BI28" s="62"/>
    </row>
    <row r="29" spans="3:61" ht="40.049999999999997" customHeight="1" x14ac:dyDescent="0.45">
      <c r="C29" s="63">
        <v>2</v>
      </c>
      <c r="D29" s="64"/>
      <c r="E29" s="65" t="s">
        <v>49</v>
      </c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7"/>
      <c r="R29" s="71" t="s">
        <v>63</v>
      </c>
      <c r="S29" s="72"/>
      <c r="T29" s="72"/>
      <c r="U29" s="72"/>
      <c r="V29" s="72"/>
      <c r="W29" s="72"/>
      <c r="X29" s="72"/>
      <c r="Y29" s="72"/>
      <c r="Z29" s="73"/>
      <c r="AA29" s="71" t="s">
        <v>65</v>
      </c>
      <c r="AB29" s="72"/>
      <c r="AC29" s="72"/>
      <c r="AD29" s="72"/>
      <c r="AE29" s="72"/>
      <c r="AF29" s="72"/>
      <c r="AG29" s="72"/>
      <c r="AH29" s="73"/>
      <c r="AI29" s="96" t="s">
        <v>67</v>
      </c>
      <c r="AJ29" s="96"/>
      <c r="AK29" s="96"/>
      <c r="AL29" s="96"/>
      <c r="AM29" s="97"/>
      <c r="AN29" s="98"/>
      <c r="AO29" s="98"/>
      <c r="AP29" s="98"/>
      <c r="AQ29" s="99"/>
      <c r="AR29" s="77">
        <v>38000</v>
      </c>
      <c r="AS29" s="78"/>
      <c r="AT29" s="78"/>
      <c r="AU29" s="78"/>
      <c r="AV29" s="79"/>
      <c r="AW29" s="100">
        <v>1</v>
      </c>
      <c r="AX29" s="101"/>
      <c r="AY29" s="82">
        <f t="shared" si="0"/>
        <v>38000</v>
      </c>
      <c r="AZ29" s="58"/>
      <c r="BA29" s="58"/>
      <c r="BB29" s="58"/>
      <c r="BC29" s="59"/>
      <c r="BD29" s="60"/>
      <c r="BE29" s="61"/>
      <c r="BF29" s="61"/>
      <c r="BG29" s="61"/>
      <c r="BH29" s="61"/>
      <c r="BI29" s="62"/>
    </row>
    <row r="30" spans="3:61" ht="40.049999999999997" customHeight="1" x14ac:dyDescent="0.45">
      <c r="C30" s="103"/>
      <c r="D30" s="105"/>
      <c r="E30" s="106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8"/>
      <c r="R30" s="106"/>
      <c r="S30" s="107"/>
      <c r="T30" s="107"/>
      <c r="U30" s="107"/>
      <c r="V30" s="107"/>
      <c r="W30" s="107"/>
      <c r="X30" s="107"/>
      <c r="Y30" s="107"/>
      <c r="Z30" s="108"/>
      <c r="AA30" s="106"/>
      <c r="AB30" s="107"/>
      <c r="AC30" s="107"/>
      <c r="AD30" s="107"/>
      <c r="AE30" s="107"/>
      <c r="AF30" s="107"/>
      <c r="AG30" s="107"/>
      <c r="AH30" s="108"/>
      <c r="AI30" s="106"/>
      <c r="AJ30" s="107"/>
      <c r="AK30" s="107"/>
      <c r="AL30" s="108"/>
      <c r="AM30" s="106"/>
      <c r="AN30" s="107"/>
      <c r="AO30" s="107"/>
      <c r="AP30" s="107"/>
      <c r="AQ30" s="108"/>
      <c r="AR30" s="109"/>
      <c r="AS30" s="110"/>
      <c r="AT30" s="110"/>
      <c r="AU30" s="110"/>
      <c r="AV30" s="111"/>
      <c r="AW30" s="112"/>
      <c r="AX30" s="113"/>
      <c r="AY30" s="109"/>
      <c r="AZ30" s="110"/>
      <c r="BA30" s="110"/>
      <c r="BB30" s="110"/>
      <c r="BC30" s="111"/>
      <c r="BD30" s="103"/>
      <c r="BE30" s="104"/>
      <c r="BF30" s="104"/>
      <c r="BG30" s="104"/>
      <c r="BH30" s="104"/>
      <c r="BI30" s="105"/>
    </row>
    <row r="31" spans="3:61" ht="14.4" hidden="1" customHeight="1" x14ac:dyDescent="0.45">
      <c r="C31" s="63">
        <v>6</v>
      </c>
      <c r="D31" s="64"/>
      <c r="E31" s="60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2"/>
      <c r="R31" s="60"/>
      <c r="S31" s="61"/>
      <c r="T31" s="61"/>
      <c r="U31" s="61"/>
      <c r="V31" s="61"/>
      <c r="W31" s="61"/>
      <c r="X31" s="61"/>
      <c r="Y31" s="61"/>
      <c r="Z31" s="62"/>
      <c r="AA31" s="60"/>
      <c r="AB31" s="61"/>
      <c r="AC31" s="61"/>
      <c r="AD31" s="61"/>
      <c r="AE31" s="61"/>
      <c r="AF31" s="61"/>
      <c r="AG31" s="61"/>
      <c r="AH31" s="62"/>
      <c r="AI31" s="102"/>
      <c r="AJ31" s="102"/>
      <c r="AK31" s="102"/>
      <c r="AL31" s="102"/>
      <c r="AM31" s="97"/>
      <c r="AN31" s="98"/>
      <c r="AO31" s="98"/>
      <c r="AP31" s="98"/>
      <c r="AQ31" s="99"/>
      <c r="AR31" s="77"/>
      <c r="AS31" s="78"/>
      <c r="AT31" s="78"/>
      <c r="AU31" s="78"/>
      <c r="AV31" s="79"/>
      <c r="AW31" s="100"/>
      <c r="AX31" s="101"/>
      <c r="AY31" s="82" t="str">
        <f t="shared" ref="AY31:AY40" si="1">IF(TRIM(AW31)="", "",
  IF(OR(TRIM(E31)="", TRIM(R31)="", TRIM(AA31)="", TRIM(AI31)="", TRIM(AR31)="", TRIM(AW31)=""),"空欄があります",
    IF(OR(NOT(ISNUMBER(AR31)), NOT(ISNUMBER(AW31))),"確認してください",
      IF(AR31*AW31=0,"金額が0円です",AR31*AW31))))</f>
        <v/>
      </c>
      <c r="AZ31" s="58"/>
      <c r="BA31" s="58"/>
      <c r="BB31" s="58"/>
      <c r="BC31" s="59"/>
      <c r="BD31" s="60"/>
      <c r="BE31" s="61"/>
      <c r="BF31" s="61"/>
      <c r="BG31" s="61"/>
      <c r="BH31" s="61"/>
      <c r="BI31" s="62"/>
    </row>
    <row r="32" spans="3:61" ht="14.4" hidden="1" customHeight="1" x14ac:dyDescent="0.45">
      <c r="C32" s="63">
        <v>7</v>
      </c>
      <c r="D32" s="64"/>
      <c r="E32" s="60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2"/>
      <c r="R32" s="60"/>
      <c r="S32" s="61"/>
      <c r="T32" s="61"/>
      <c r="U32" s="61"/>
      <c r="V32" s="61"/>
      <c r="W32" s="61"/>
      <c r="X32" s="61"/>
      <c r="Y32" s="61"/>
      <c r="Z32" s="62"/>
      <c r="AA32" s="60"/>
      <c r="AB32" s="61"/>
      <c r="AC32" s="61"/>
      <c r="AD32" s="61"/>
      <c r="AE32" s="61"/>
      <c r="AF32" s="61"/>
      <c r="AG32" s="61"/>
      <c r="AH32" s="62"/>
      <c r="AI32" s="102"/>
      <c r="AJ32" s="102"/>
      <c r="AK32" s="102"/>
      <c r="AL32" s="102"/>
      <c r="AM32" s="97"/>
      <c r="AN32" s="98"/>
      <c r="AO32" s="98"/>
      <c r="AP32" s="98"/>
      <c r="AQ32" s="99"/>
      <c r="AR32" s="77"/>
      <c r="AS32" s="78"/>
      <c r="AT32" s="78"/>
      <c r="AU32" s="78"/>
      <c r="AV32" s="79"/>
      <c r="AW32" s="100"/>
      <c r="AX32" s="101"/>
      <c r="AY32" s="82" t="str">
        <f t="shared" si="1"/>
        <v/>
      </c>
      <c r="AZ32" s="58"/>
      <c r="BA32" s="58"/>
      <c r="BB32" s="58"/>
      <c r="BC32" s="59"/>
      <c r="BD32" s="60"/>
      <c r="BE32" s="61"/>
      <c r="BF32" s="61"/>
      <c r="BG32" s="61"/>
      <c r="BH32" s="61"/>
      <c r="BI32" s="62"/>
    </row>
    <row r="33" spans="3:61" ht="14.4" hidden="1" customHeight="1" x14ac:dyDescent="0.45">
      <c r="C33" s="63">
        <v>8</v>
      </c>
      <c r="D33" s="64"/>
      <c r="E33" s="60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2"/>
      <c r="R33" s="60"/>
      <c r="S33" s="61"/>
      <c r="T33" s="61"/>
      <c r="U33" s="61"/>
      <c r="V33" s="61"/>
      <c r="W33" s="61"/>
      <c r="X33" s="61"/>
      <c r="Y33" s="61"/>
      <c r="Z33" s="62"/>
      <c r="AA33" s="60"/>
      <c r="AB33" s="61"/>
      <c r="AC33" s="61"/>
      <c r="AD33" s="61"/>
      <c r="AE33" s="61"/>
      <c r="AF33" s="61"/>
      <c r="AG33" s="61"/>
      <c r="AH33" s="62"/>
      <c r="AI33" s="102"/>
      <c r="AJ33" s="102"/>
      <c r="AK33" s="102"/>
      <c r="AL33" s="102"/>
      <c r="AM33" s="97"/>
      <c r="AN33" s="98"/>
      <c r="AO33" s="98"/>
      <c r="AP33" s="98"/>
      <c r="AQ33" s="99"/>
      <c r="AR33" s="77"/>
      <c r="AS33" s="78"/>
      <c r="AT33" s="78"/>
      <c r="AU33" s="78"/>
      <c r="AV33" s="79"/>
      <c r="AW33" s="100"/>
      <c r="AX33" s="101"/>
      <c r="AY33" s="82"/>
      <c r="AZ33" s="58"/>
      <c r="BA33" s="58"/>
      <c r="BB33" s="58"/>
      <c r="BC33" s="59"/>
      <c r="BD33" s="60"/>
      <c r="BE33" s="61"/>
      <c r="BF33" s="61"/>
      <c r="BG33" s="61"/>
      <c r="BH33" s="61"/>
      <c r="BI33" s="62"/>
    </row>
    <row r="34" spans="3:61" ht="14.4" hidden="1" customHeight="1" x14ac:dyDescent="0.45">
      <c r="C34" s="63">
        <v>9</v>
      </c>
      <c r="D34" s="64"/>
      <c r="E34" s="60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2"/>
      <c r="R34" s="60"/>
      <c r="S34" s="61"/>
      <c r="T34" s="61"/>
      <c r="U34" s="61"/>
      <c r="V34" s="61"/>
      <c r="W34" s="61"/>
      <c r="X34" s="61"/>
      <c r="Y34" s="61"/>
      <c r="Z34" s="62"/>
      <c r="AA34" s="60"/>
      <c r="AB34" s="61"/>
      <c r="AC34" s="61"/>
      <c r="AD34" s="61"/>
      <c r="AE34" s="61"/>
      <c r="AF34" s="61"/>
      <c r="AG34" s="61"/>
      <c r="AH34" s="62"/>
      <c r="AI34" s="102"/>
      <c r="AJ34" s="102"/>
      <c r="AK34" s="102"/>
      <c r="AL34" s="102"/>
      <c r="AM34" s="97"/>
      <c r="AN34" s="98"/>
      <c r="AO34" s="98"/>
      <c r="AP34" s="98"/>
      <c r="AQ34" s="99"/>
      <c r="AR34" s="77"/>
      <c r="AS34" s="78"/>
      <c r="AT34" s="78"/>
      <c r="AU34" s="78"/>
      <c r="AV34" s="79"/>
      <c r="AW34" s="100"/>
      <c r="AX34" s="101"/>
      <c r="AY34" s="82" t="str">
        <f t="shared" si="1"/>
        <v/>
      </c>
      <c r="AZ34" s="58"/>
      <c r="BA34" s="58"/>
      <c r="BB34" s="58"/>
      <c r="BC34" s="59"/>
      <c r="BD34" s="60"/>
      <c r="BE34" s="61"/>
      <c r="BF34" s="61"/>
      <c r="BG34" s="61"/>
      <c r="BH34" s="61"/>
      <c r="BI34" s="62"/>
    </row>
    <row r="35" spans="3:61" ht="14.4" hidden="1" customHeight="1" x14ac:dyDescent="0.45">
      <c r="C35" s="63">
        <v>10</v>
      </c>
      <c r="D35" s="64"/>
      <c r="E35" s="60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2"/>
      <c r="R35" s="60"/>
      <c r="S35" s="61"/>
      <c r="T35" s="61"/>
      <c r="U35" s="61"/>
      <c r="V35" s="61"/>
      <c r="W35" s="61"/>
      <c r="X35" s="61"/>
      <c r="Y35" s="61"/>
      <c r="Z35" s="62"/>
      <c r="AA35" s="60"/>
      <c r="AB35" s="61"/>
      <c r="AC35" s="61"/>
      <c r="AD35" s="61"/>
      <c r="AE35" s="61"/>
      <c r="AF35" s="61"/>
      <c r="AG35" s="61"/>
      <c r="AH35" s="62"/>
      <c r="AI35" s="102"/>
      <c r="AJ35" s="102"/>
      <c r="AK35" s="102"/>
      <c r="AL35" s="102"/>
      <c r="AM35" s="97"/>
      <c r="AN35" s="98"/>
      <c r="AO35" s="98"/>
      <c r="AP35" s="98"/>
      <c r="AQ35" s="99"/>
      <c r="AR35" s="77"/>
      <c r="AS35" s="78"/>
      <c r="AT35" s="78"/>
      <c r="AU35" s="78"/>
      <c r="AV35" s="79"/>
      <c r="AW35" s="100"/>
      <c r="AX35" s="101"/>
      <c r="AY35" s="82" t="str">
        <f t="shared" si="1"/>
        <v/>
      </c>
      <c r="AZ35" s="58"/>
      <c r="BA35" s="58"/>
      <c r="BB35" s="58"/>
      <c r="BC35" s="59"/>
      <c r="BD35" s="60"/>
      <c r="BE35" s="61"/>
      <c r="BF35" s="61"/>
      <c r="BG35" s="61"/>
      <c r="BH35" s="61"/>
      <c r="BI35" s="62"/>
    </row>
    <row r="36" spans="3:61" ht="14.4" hidden="1" customHeight="1" x14ac:dyDescent="0.45">
      <c r="C36" s="63">
        <v>11</v>
      </c>
      <c r="D36" s="64"/>
      <c r="E36" s="60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2"/>
      <c r="R36" s="60"/>
      <c r="S36" s="61"/>
      <c r="T36" s="61"/>
      <c r="U36" s="61"/>
      <c r="V36" s="61"/>
      <c r="W36" s="61"/>
      <c r="X36" s="61"/>
      <c r="Y36" s="61"/>
      <c r="Z36" s="62"/>
      <c r="AA36" s="60"/>
      <c r="AB36" s="61"/>
      <c r="AC36" s="61"/>
      <c r="AD36" s="61"/>
      <c r="AE36" s="61"/>
      <c r="AF36" s="61"/>
      <c r="AG36" s="61"/>
      <c r="AH36" s="62"/>
      <c r="AI36" s="102"/>
      <c r="AJ36" s="102"/>
      <c r="AK36" s="102"/>
      <c r="AL36" s="102"/>
      <c r="AM36" s="97"/>
      <c r="AN36" s="98"/>
      <c r="AO36" s="98"/>
      <c r="AP36" s="98"/>
      <c r="AQ36" s="99"/>
      <c r="AR36" s="77"/>
      <c r="AS36" s="78"/>
      <c r="AT36" s="78"/>
      <c r="AU36" s="78"/>
      <c r="AV36" s="79"/>
      <c r="AW36" s="100"/>
      <c r="AX36" s="101"/>
      <c r="AY36" s="82" t="str">
        <f t="shared" si="1"/>
        <v/>
      </c>
      <c r="AZ36" s="58"/>
      <c r="BA36" s="58"/>
      <c r="BB36" s="58"/>
      <c r="BC36" s="59"/>
      <c r="BD36" s="60"/>
      <c r="BE36" s="61"/>
      <c r="BF36" s="61"/>
      <c r="BG36" s="61"/>
      <c r="BH36" s="61"/>
      <c r="BI36" s="62"/>
    </row>
    <row r="37" spans="3:61" ht="14.4" hidden="1" customHeight="1" x14ac:dyDescent="0.45">
      <c r="C37" s="63">
        <v>12</v>
      </c>
      <c r="D37" s="64"/>
      <c r="E37" s="60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2"/>
      <c r="R37" s="60"/>
      <c r="S37" s="61"/>
      <c r="T37" s="61"/>
      <c r="U37" s="61"/>
      <c r="V37" s="61"/>
      <c r="W37" s="61"/>
      <c r="X37" s="61"/>
      <c r="Y37" s="61"/>
      <c r="Z37" s="62"/>
      <c r="AA37" s="60"/>
      <c r="AB37" s="61"/>
      <c r="AC37" s="61"/>
      <c r="AD37" s="61"/>
      <c r="AE37" s="61"/>
      <c r="AF37" s="61"/>
      <c r="AG37" s="61"/>
      <c r="AH37" s="62"/>
      <c r="AI37" s="102"/>
      <c r="AJ37" s="102"/>
      <c r="AK37" s="102"/>
      <c r="AL37" s="102"/>
      <c r="AM37" s="97"/>
      <c r="AN37" s="98"/>
      <c r="AO37" s="98"/>
      <c r="AP37" s="98"/>
      <c r="AQ37" s="99"/>
      <c r="AR37" s="77"/>
      <c r="AS37" s="78"/>
      <c r="AT37" s="78"/>
      <c r="AU37" s="78"/>
      <c r="AV37" s="79"/>
      <c r="AW37" s="100"/>
      <c r="AX37" s="101"/>
      <c r="AY37" s="82" t="str">
        <f t="shared" si="1"/>
        <v/>
      </c>
      <c r="AZ37" s="58"/>
      <c r="BA37" s="58"/>
      <c r="BB37" s="58"/>
      <c r="BC37" s="59"/>
      <c r="BD37" s="60"/>
      <c r="BE37" s="61"/>
      <c r="BF37" s="61"/>
      <c r="BG37" s="61"/>
      <c r="BH37" s="61"/>
      <c r="BI37" s="62"/>
    </row>
    <row r="38" spans="3:61" ht="14.4" hidden="1" customHeight="1" x14ac:dyDescent="0.45">
      <c r="C38" s="63">
        <v>13</v>
      </c>
      <c r="D38" s="64"/>
      <c r="E38" s="60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2"/>
      <c r="R38" s="60"/>
      <c r="S38" s="61"/>
      <c r="T38" s="61"/>
      <c r="U38" s="61"/>
      <c r="V38" s="61"/>
      <c r="W38" s="61"/>
      <c r="X38" s="61"/>
      <c r="Y38" s="61"/>
      <c r="Z38" s="62"/>
      <c r="AA38" s="60"/>
      <c r="AB38" s="61"/>
      <c r="AC38" s="61"/>
      <c r="AD38" s="61"/>
      <c r="AE38" s="61"/>
      <c r="AF38" s="61"/>
      <c r="AG38" s="61"/>
      <c r="AH38" s="62"/>
      <c r="AI38" s="102"/>
      <c r="AJ38" s="102"/>
      <c r="AK38" s="102"/>
      <c r="AL38" s="102"/>
      <c r="AM38" s="97"/>
      <c r="AN38" s="98"/>
      <c r="AO38" s="98"/>
      <c r="AP38" s="98"/>
      <c r="AQ38" s="99"/>
      <c r="AR38" s="77"/>
      <c r="AS38" s="78"/>
      <c r="AT38" s="78"/>
      <c r="AU38" s="78"/>
      <c r="AV38" s="79"/>
      <c r="AW38" s="100"/>
      <c r="AX38" s="101"/>
      <c r="AY38" s="82" t="str">
        <f t="shared" si="1"/>
        <v/>
      </c>
      <c r="AZ38" s="58"/>
      <c r="BA38" s="58"/>
      <c r="BB38" s="58"/>
      <c r="BC38" s="59"/>
      <c r="BD38" s="60"/>
      <c r="BE38" s="61"/>
      <c r="BF38" s="61"/>
      <c r="BG38" s="61"/>
      <c r="BH38" s="61"/>
      <c r="BI38" s="62"/>
    </row>
    <row r="39" spans="3:61" ht="14.4" hidden="1" customHeight="1" x14ac:dyDescent="0.45">
      <c r="C39" s="63">
        <v>14</v>
      </c>
      <c r="D39" s="64"/>
      <c r="E39" s="60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2"/>
      <c r="R39" s="60"/>
      <c r="S39" s="61"/>
      <c r="T39" s="61"/>
      <c r="U39" s="61"/>
      <c r="V39" s="61"/>
      <c r="W39" s="61"/>
      <c r="X39" s="61"/>
      <c r="Y39" s="61"/>
      <c r="Z39" s="62"/>
      <c r="AA39" s="60"/>
      <c r="AB39" s="61"/>
      <c r="AC39" s="61"/>
      <c r="AD39" s="61"/>
      <c r="AE39" s="61"/>
      <c r="AF39" s="61"/>
      <c r="AG39" s="61"/>
      <c r="AH39" s="62"/>
      <c r="AI39" s="102"/>
      <c r="AJ39" s="102"/>
      <c r="AK39" s="102"/>
      <c r="AL39" s="102"/>
      <c r="AM39" s="97"/>
      <c r="AN39" s="98"/>
      <c r="AO39" s="98"/>
      <c r="AP39" s="98"/>
      <c r="AQ39" s="99"/>
      <c r="AR39" s="77"/>
      <c r="AS39" s="78"/>
      <c r="AT39" s="78"/>
      <c r="AU39" s="78"/>
      <c r="AV39" s="79"/>
      <c r="AW39" s="100"/>
      <c r="AX39" s="101"/>
      <c r="AY39" s="82"/>
      <c r="AZ39" s="58"/>
      <c r="BA39" s="58"/>
      <c r="BB39" s="58"/>
      <c r="BC39" s="59"/>
      <c r="BD39" s="60"/>
      <c r="BE39" s="61"/>
      <c r="BF39" s="61"/>
      <c r="BG39" s="61"/>
      <c r="BH39" s="61"/>
      <c r="BI39" s="62"/>
    </row>
    <row r="40" spans="3:61" ht="14.4" hidden="1" customHeight="1" x14ac:dyDescent="0.45">
      <c r="C40" s="63">
        <v>15</v>
      </c>
      <c r="D40" s="64"/>
      <c r="E40" s="60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2"/>
      <c r="R40" s="60"/>
      <c r="S40" s="61"/>
      <c r="T40" s="61"/>
      <c r="U40" s="61"/>
      <c r="V40" s="61"/>
      <c r="W40" s="61"/>
      <c r="X40" s="61"/>
      <c r="Y40" s="61"/>
      <c r="Z40" s="62"/>
      <c r="AA40" s="60"/>
      <c r="AB40" s="61"/>
      <c r="AC40" s="61"/>
      <c r="AD40" s="61"/>
      <c r="AE40" s="61"/>
      <c r="AF40" s="61"/>
      <c r="AG40" s="61"/>
      <c r="AH40" s="62"/>
      <c r="AI40" s="102"/>
      <c r="AJ40" s="102"/>
      <c r="AK40" s="102"/>
      <c r="AL40" s="102"/>
      <c r="AM40" s="97"/>
      <c r="AN40" s="98"/>
      <c r="AO40" s="98"/>
      <c r="AP40" s="98"/>
      <c r="AQ40" s="99"/>
      <c r="AR40" s="77"/>
      <c r="AS40" s="78"/>
      <c r="AT40" s="78"/>
      <c r="AU40" s="78"/>
      <c r="AV40" s="79"/>
      <c r="AW40" s="100"/>
      <c r="AX40" s="101"/>
      <c r="AY40" s="82" t="str">
        <f t="shared" si="1"/>
        <v/>
      </c>
      <c r="AZ40" s="58"/>
      <c r="BA40" s="58"/>
      <c r="BB40" s="58"/>
      <c r="BC40" s="59"/>
      <c r="BD40" s="60"/>
      <c r="BE40" s="61"/>
      <c r="BF40" s="61"/>
      <c r="BG40" s="61"/>
      <c r="BH40" s="61"/>
      <c r="BI40" s="62"/>
    </row>
    <row r="41" spans="3:61" ht="14.4" customHeight="1" x14ac:dyDescent="0.45"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 t="s">
        <v>24</v>
      </c>
      <c r="AR41" s="54" t="s">
        <v>25</v>
      </c>
      <c r="AS41" s="55"/>
      <c r="AT41" s="55"/>
      <c r="AU41" s="55"/>
      <c r="AV41" s="55"/>
      <c r="AW41" s="55"/>
      <c r="AX41" s="56"/>
      <c r="AY41" s="82">
        <f>IF(COUNTIF(AY28:BC40,"確認してください")+COUNTIF(AY28:BC40,"空欄があります")+COUNTIF(AY28:BC40,"金額が0円です")&gt;0,"確認してください",SUM(AY28:BC40))</f>
        <v>88000</v>
      </c>
      <c r="AZ41" s="58"/>
      <c r="BA41" s="58"/>
      <c r="BB41" s="58"/>
      <c r="BC41" s="59"/>
      <c r="BD41" s="60"/>
      <c r="BE41" s="61"/>
      <c r="BF41" s="61"/>
      <c r="BG41" s="61"/>
      <c r="BH41" s="61"/>
      <c r="BI41" s="62"/>
    </row>
    <row r="43" spans="3:61" ht="22.2" customHeight="1" x14ac:dyDescent="0.3">
      <c r="C43" s="42" t="s">
        <v>43</v>
      </c>
      <c r="AM43" s="83" t="s">
        <v>54</v>
      </c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83"/>
      <c r="BB43" s="83"/>
      <c r="BC43" s="83"/>
      <c r="BD43" s="83"/>
      <c r="BE43" s="83"/>
      <c r="BF43" s="83"/>
      <c r="BG43" s="83"/>
      <c r="BH43" s="83"/>
      <c r="BI43" s="83"/>
    </row>
    <row r="44" spans="3:61" ht="31.2" customHeight="1" x14ac:dyDescent="0.45">
      <c r="C44" s="84" t="s">
        <v>15</v>
      </c>
      <c r="D44" s="85"/>
      <c r="E44" s="90" t="s">
        <v>26</v>
      </c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5"/>
      <c r="R44" s="87"/>
      <c r="S44" s="88"/>
      <c r="T44" s="88"/>
      <c r="U44" s="88"/>
      <c r="V44" s="88"/>
      <c r="W44" s="88"/>
      <c r="X44" s="88"/>
      <c r="Y44" s="88"/>
      <c r="Z44" s="89"/>
      <c r="AA44" s="84" t="s">
        <v>18</v>
      </c>
      <c r="AB44" s="86"/>
      <c r="AC44" s="86"/>
      <c r="AD44" s="86"/>
      <c r="AE44" s="86"/>
      <c r="AF44" s="86"/>
      <c r="AG44" s="86"/>
      <c r="AH44" s="85"/>
      <c r="AI44" s="92" t="s">
        <v>19</v>
      </c>
      <c r="AJ44" s="92"/>
      <c r="AK44" s="92"/>
      <c r="AL44" s="92"/>
      <c r="AM44" s="87"/>
      <c r="AN44" s="88"/>
      <c r="AO44" s="88"/>
      <c r="AP44" s="88"/>
      <c r="AQ44" s="89"/>
      <c r="AR44" s="90" t="s">
        <v>20</v>
      </c>
      <c r="AS44" s="86"/>
      <c r="AT44" s="86"/>
      <c r="AU44" s="86"/>
      <c r="AV44" s="85"/>
      <c r="AW44" s="92" t="s">
        <v>21</v>
      </c>
      <c r="AX44" s="92"/>
      <c r="AY44" s="90" t="s">
        <v>22</v>
      </c>
      <c r="AZ44" s="86"/>
      <c r="BA44" s="86"/>
      <c r="BB44" s="86"/>
      <c r="BC44" s="85"/>
      <c r="BD44" s="84" t="s">
        <v>23</v>
      </c>
      <c r="BE44" s="86"/>
      <c r="BF44" s="86"/>
      <c r="BG44" s="86"/>
      <c r="BH44" s="86"/>
      <c r="BI44" s="85"/>
    </row>
    <row r="45" spans="3:61" ht="40.049999999999997" customHeight="1" x14ac:dyDescent="0.45">
      <c r="C45" s="63">
        <v>1</v>
      </c>
      <c r="D45" s="64"/>
      <c r="E45" s="65" t="s">
        <v>51</v>
      </c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7"/>
      <c r="R45" s="68"/>
      <c r="S45" s="69"/>
      <c r="T45" s="69"/>
      <c r="U45" s="69"/>
      <c r="V45" s="69"/>
      <c r="W45" s="69"/>
      <c r="X45" s="69"/>
      <c r="Y45" s="69"/>
      <c r="Z45" s="70"/>
      <c r="AA45" s="71" t="s">
        <v>68</v>
      </c>
      <c r="AB45" s="72"/>
      <c r="AC45" s="72"/>
      <c r="AD45" s="72"/>
      <c r="AE45" s="72"/>
      <c r="AF45" s="72"/>
      <c r="AG45" s="72"/>
      <c r="AH45" s="73"/>
      <c r="AI45" s="96" t="s">
        <v>71</v>
      </c>
      <c r="AJ45" s="96"/>
      <c r="AK45" s="96"/>
      <c r="AL45" s="96"/>
      <c r="AM45" s="97"/>
      <c r="AN45" s="98"/>
      <c r="AO45" s="98"/>
      <c r="AP45" s="98"/>
      <c r="AQ45" s="99"/>
      <c r="AR45" s="77">
        <v>19800</v>
      </c>
      <c r="AS45" s="78"/>
      <c r="AT45" s="78"/>
      <c r="AU45" s="78"/>
      <c r="AV45" s="79"/>
      <c r="AW45" s="100">
        <v>1</v>
      </c>
      <c r="AX45" s="100"/>
      <c r="AY45" s="82">
        <f>IF(TRIM(AW45)="", "",
  IF(OR(TRIM(E45)="", TRIM(AA45)="", TRIM(AR45)="", TRIM(AW45)=""),"空欄があります",
    IF(OR(NOT(ISNUMBER(AR45)), NOT(ISNUMBER(AW45))),"確認してください",
      IF(AR45*AW45=0,"金額が0円です",AR45*AW45))))</f>
        <v>19800</v>
      </c>
      <c r="AZ45" s="58"/>
      <c r="BA45" s="58"/>
      <c r="BB45" s="58"/>
      <c r="BC45" s="59"/>
      <c r="BD45" s="60"/>
      <c r="BE45" s="61"/>
      <c r="BF45" s="61"/>
      <c r="BG45" s="61"/>
      <c r="BH45" s="61"/>
      <c r="BI45" s="62"/>
    </row>
    <row r="46" spans="3:61" ht="40.049999999999997" customHeight="1" x14ac:dyDescent="0.45">
      <c r="C46" s="63">
        <v>2</v>
      </c>
      <c r="D46" s="64"/>
      <c r="E46" s="65" t="s">
        <v>51</v>
      </c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7"/>
      <c r="R46" s="68"/>
      <c r="S46" s="69"/>
      <c r="T46" s="69"/>
      <c r="U46" s="69"/>
      <c r="V46" s="69"/>
      <c r="W46" s="69"/>
      <c r="X46" s="69"/>
      <c r="Y46" s="69"/>
      <c r="Z46" s="70"/>
      <c r="AA46" s="71" t="s">
        <v>68</v>
      </c>
      <c r="AB46" s="72"/>
      <c r="AC46" s="72"/>
      <c r="AD46" s="72"/>
      <c r="AE46" s="72"/>
      <c r="AF46" s="72"/>
      <c r="AG46" s="72"/>
      <c r="AH46" s="73"/>
      <c r="AI46" s="96" t="s">
        <v>72</v>
      </c>
      <c r="AJ46" s="96"/>
      <c r="AK46" s="96"/>
      <c r="AL46" s="96"/>
      <c r="AM46" s="97"/>
      <c r="AN46" s="98"/>
      <c r="AO46" s="98"/>
      <c r="AP46" s="98"/>
      <c r="AQ46" s="99"/>
      <c r="AR46" s="77">
        <v>39600</v>
      </c>
      <c r="AS46" s="78"/>
      <c r="AT46" s="78"/>
      <c r="AU46" s="78"/>
      <c r="AV46" s="79"/>
      <c r="AW46" s="100">
        <v>1</v>
      </c>
      <c r="AX46" s="100"/>
      <c r="AY46" s="82">
        <f t="shared" ref="AY46:AY50" si="2">IF(TRIM(AW46)="", "",
  IF(OR(TRIM(E46)="", TRIM(AA46)="", TRIM(AR46)="", TRIM(AW46)=""),"空欄があります",
    IF(OR(NOT(ISNUMBER(AR46)), NOT(ISNUMBER(AW46))),"確認してください",
      IF(AR46*AW46=0,"金額が0円です",AR46*AW46))))</f>
        <v>39600</v>
      </c>
      <c r="AZ46" s="58"/>
      <c r="BA46" s="58"/>
      <c r="BB46" s="58"/>
      <c r="BC46" s="59"/>
      <c r="BD46" s="60"/>
      <c r="BE46" s="61"/>
      <c r="BF46" s="61"/>
      <c r="BG46" s="61"/>
      <c r="BH46" s="61"/>
      <c r="BI46" s="62"/>
    </row>
    <row r="47" spans="3:61" ht="40.049999999999997" customHeight="1" x14ac:dyDescent="0.45">
      <c r="C47" s="63">
        <v>3</v>
      </c>
      <c r="D47" s="64"/>
      <c r="E47" s="65" t="s">
        <v>52</v>
      </c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7"/>
      <c r="R47" s="68"/>
      <c r="S47" s="69"/>
      <c r="T47" s="69"/>
      <c r="U47" s="69"/>
      <c r="V47" s="69"/>
      <c r="W47" s="69"/>
      <c r="X47" s="69"/>
      <c r="Y47" s="69"/>
      <c r="Z47" s="70"/>
      <c r="AA47" s="71" t="s">
        <v>69</v>
      </c>
      <c r="AB47" s="72"/>
      <c r="AC47" s="72"/>
      <c r="AD47" s="72"/>
      <c r="AE47" s="72"/>
      <c r="AF47" s="72"/>
      <c r="AG47" s="72"/>
      <c r="AH47" s="73"/>
      <c r="AI47" s="96" t="s">
        <v>73</v>
      </c>
      <c r="AJ47" s="96"/>
      <c r="AK47" s="96"/>
      <c r="AL47" s="96"/>
      <c r="AM47" s="97"/>
      <c r="AN47" s="98"/>
      <c r="AO47" s="98"/>
      <c r="AP47" s="98"/>
      <c r="AQ47" s="99"/>
      <c r="AR47" s="77">
        <v>7998</v>
      </c>
      <c r="AS47" s="78"/>
      <c r="AT47" s="78"/>
      <c r="AU47" s="78"/>
      <c r="AV47" s="79"/>
      <c r="AW47" s="100">
        <v>1</v>
      </c>
      <c r="AX47" s="100"/>
      <c r="AY47" s="82">
        <f t="shared" si="2"/>
        <v>7998</v>
      </c>
      <c r="AZ47" s="58"/>
      <c r="BA47" s="58"/>
      <c r="BB47" s="58"/>
      <c r="BC47" s="59"/>
      <c r="BD47" s="71" t="s">
        <v>75</v>
      </c>
      <c r="BE47" s="72"/>
      <c r="BF47" s="72"/>
      <c r="BG47" s="72"/>
      <c r="BH47" s="72"/>
      <c r="BI47" s="73"/>
    </row>
    <row r="48" spans="3:61" ht="40.049999999999997" customHeight="1" x14ac:dyDescent="0.45">
      <c r="C48" s="63">
        <v>4</v>
      </c>
      <c r="D48" s="64"/>
      <c r="E48" s="65" t="s">
        <v>52</v>
      </c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7"/>
      <c r="R48" s="68"/>
      <c r="S48" s="69"/>
      <c r="T48" s="69"/>
      <c r="U48" s="69"/>
      <c r="V48" s="69"/>
      <c r="W48" s="69"/>
      <c r="X48" s="69"/>
      <c r="Y48" s="69"/>
      <c r="Z48" s="70"/>
      <c r="AA48" s="71" t="s">
        <v>70</v>
      </c>
      <c r="AB48" s="72"/>
      <c r="AC48" s="72"/>
      <c r="AD48" s="72"/>
      <c r="AE48" s="72"/>
      <c r="AF48" s="72"/>
      <c r="AG48" s="72"/>
      <c r="AH48" s="73"/>
      <c r="AI48" s="96" t="s">
        <v>74</v>
      </c>
      <c r="AJ48" s="96"/>
      <c r="AK48" s="96"/>
      <c r="AL48" s="96"/>
      <c r="AM48" s="97"/>
      <c r="AN48" s="98"/>
      <c r="AO48" s="98"/>
      <c r="AP48" s="98"/>
      <c r="AQ48" s="99"/>
      <c r="AR48" s="77">
        <v>179</v>
      </c>
      <c r="AS48" s="78"/>
      <c r="AT48" s="78"/>
      <c r="AU48" s="78"/>
      <c r="AV48" s="79"/>
      <c r="AW48" s="100">
        <v>1</v>
      </c>
      <c r="AX48" s="100"/>
      <c r="AY48" s="82">
        <f t="shared" si="2"/>
        <v>179</v>
      </c>
      <c r="AZ48" s="58"/>
      <c r="BA48" s="58"/>
      <c r="BB48" s="58"/>
      <c r="BC48" s="59"/>
      <c r="BD48" s="71" t="s">
        <v>75</v>
      </c>
      <c r="BE48" s="72"/>
      <c r="BF48" s="72"/>
      <c r="BG48" s="72"/>
      <c r="BH48" s="72"/>
      <c r="BI48" s="73"/>
    </row>
    <row r="49" spans="3:61" ht="40.049999999999997" customHeight="1" x14ac:dyDescent="0.45">
      <c r="C49" s="63">
        <v>5</v>
      </c>
      <c r="D49" s="64"/>
      <c r="E49" s="65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7"/>
      <c r="R49" s="68"/>
      <c r="S49" s="69"/>
      <c r="T49" s="69"/>
      <c r="U49" s="69"/>
      <c r="V49" s="69"/>
      <c r="W49" s="69"/>
      <c r="X49" s="69"/>
      <c r="Y49" s="69"/>
      <c r="Z49" s="70"/>
      <c r="AA49" s="71"/>
      <c r="AB49" s="72"/>
      <c r="AC49" s="72"/>
      <c r="AD49" s="72"/>
      <c r="AE49" s="72"/>
      <c r="AF49" s="72"/>
      <c r="AG49" s="72"/>
      <c r="AH49" s="73"/>
      <c r="AI49" s="96"/>
      <c r="AJ49" s="96"/>
      <c r="AK49" s="96"/>
      <c r="AL49" s="96"/>
      <c r="AM49" s="97"/>
      <c r="AN49" s="98"/>
      <c r="AO49" s="98"/>
      <c r="AP49" s="98"/>
      <c r="AQ49" s="99"/>
      <c r="AR49" s="77"/>
      <c r="AS49" s="78"/>
      <c r="AT49" s="78"/>
      <c r="AU49" s="78"/>
      <c r="AV49" s="79"/>
      <c r="AW49" s="100"/>
      <c r="AX49" s="100"/>
      <c r="AY49" s="82" t="str">
        <f t="shared" si="2"/>
        <v/>
      </c>
      <c r="AZ49" s="58"/>
      <c r="BA49" s="58"/>
      <c r="BB49" s="58"/>
      <c r="BC49" s="59"/>
      <c r="BD49" s="60"/>
      <c r="BE49" s="61"/>
      <c r="BF49" s="61"/>
      <c r="BG49" s="61"/>
      <c r="BH49" s="61"/>
      <c r="BI49" s="62"/>
    </row>
    <row r="50" spans="3:61" ht="40.049999999999997" customHeight="1" x14ac:dyDescent="0.45">
      <c r="C50" s="63">
        <v>6</v>
      </c>
      <c r="D50" s="64"/>
      <c r="E50" s="65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7"/>
      <c r="R50" s="68"/>
      <c r="S50" s="69"/>
      <c r="T50" s="69"/>
      <c r="U50" s="69"/>
      <c r="V50" s="69"/>
      <c r="W50" s="69"/>
      <c r="X50" s="69"/>
      <c r="Y50" s="69"/>
      <c r="Z50" s="70"/>
      <c r="AA50" s="71"/>
      <c r="AB50" s="72"/>
      <c r="AC50" s="72"/>
      <c r="AD50" s="72"/>
      <c r="AE50" s="72"/>
      <c r="AF50" s="72"/>
      <c r="AG50" s="72"/>
      <c r="AH50" s="73"/>
      <c r="AI50" s="96"/>
      <c r="AJ50" s="96"/>
      <c r="AK50" s="96"/>
      <c r="AL50" s="96"/>
      <c r="AM50" s="97"/>
      <c r="AN50" s="98"/>
      <c r="AO50" s="98"/>
      <c r="AP50" s="98"/>
      <c r="AQ50" s="99"/>
      <c r="AR50" s="77"/>
      <c r="AS50" s="78"/>
      <c r="AT50" s="78"/>
      <c r="AU50" s="78"/>
      <c r="AV50" s="79"/>
      <c r="AW50" s="100"/>
      <c r="AX50" s="100"/>
      <c r="AY50" s="82" t="str">
        <f t="shared" si="2"/>
        <v/>
      </c>
      <c r="AZ50" s="58"/>
      <c r="BA50" s="58"/>
      <c r="BB50" s="58"/>
      <c r="BC50" s="59"/>
      <c r="BD50" s="60"/>
      <c r="BE50" s="61"/>
      <c r="BF50" s="61"/>
      <c r="BG50" s="61"/>
      <c r="BH50" s="61"/>
      <c r="BI50" s="62"/>
    </row>
    <row r="51" spans="3:61" ht="14.4" customHeight="1" x14ac:dyDescent="0.45"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 t="s">
        <v>27</v>
      </c>
      <c r="AR51" s="54" t="s">
        <v>28</v>
      </c>
      <c r="AS51" s="55"/>
      <c r="AT51" s="55"/>
      <c r="AU51" s="55"/>
      <c r="AV51" s="55"/>
      <c r="AW51" s="55"/>
      <c r="AX51" s="56"/>
      <c r="AY51" s="82">
        <f>IF(COUNTIF(AY45:BC50,"確認してください")+COUNTIF(AY45:BC50,"空欄があります")+COUNTIF(AY45:BC50,"金額が0円です")&gt;0,"確認してください",SUM(AY45:BC50))</f>
        <v>67577</v>
      </c>
      <c r="AZ51" s="58"/>
      <c r="BA51" s="58"/>
      <c r="BB51" s="58"/>
      <c r="BC51" s="59"/>
      <c r="BD51" s="60"/>
      <c r="BE51" s="61"/>
      <c r="BF51" s="61"/>
      <c r="BG51" s="61"/>
      <c r="BH51" s="61"/>
      <c r="BI51" s="62"/>
    </row>
    <row r="53" spans="3:61" ht="18" customHeight="1" x14ac:dyDescent="0.3">
      <c r="C53" s="42" t="s">
        <v>29</v>
      </c>
      <c r="AM53" s="83" t="s">
        <v>56</v>
      </c>
      <c r="AN53" s="83"/>
      <c r="AO53" s="83"/>
      <c r="AP53" s="83"/>
      <c r="AQ53" s="83"/>
      <c r="AR53" s="83"/>
      <c r="AS53" s="83"/>
      <c r="AT53" s="83"/>
      <c r="AU53" s="83"/>
      <c r="AV53" s="83"/>
      <c r="AW53" s="83"/>
      <c r="AX53" s="83"/>
      <c r="AY53" s="83"/>
      <c r="AZ53" s="83"/>
      <c r="BA53" s="83"/>
      <c r="BB53" s="83"/>
      <c r="BC53" s="83"/>
      <c r="BD53" s="83"/>
      <c r="BE53" s="83"/>
      <c r="BF53" s="83"/>
      <c r="BG53" s="83"/>
      <c r="BH53" s="83"/>
      <c r="BI53" s="83"/>
    </row>
    <row r="54" spans="3:61" ht="31.2" customHeight="1" x14ac:dyDescent="0.45">
      <c r="C54" s="84" t="s">
        <v>15</v>
      </c>
      <c r="D54" s="85"/>
      <c r="E54" s="84" t="s">
        <v>30</v>
      </c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5"/>
      <c r="R54" s="87"/>
      <c r="S54" s="88"/>
      <c r="T54" s="88"/>
      <c r="U54" s="88"/>
      <c r="V54" s="88"/>
      <c r="W54" s="88"/>
      <c r="X54" s="88"/>
      <c r="Y54" s="88"/>
      <c r="Z54" s="89"/>
      <c r="AA54" s="90" t="s">
        <v>31</v>
      </c>
      <c r="AB54" s="86"/>
      <c r="AC54" s="86"/>
      <c r="AD54" s="86"/>
      <c r="AE54" s="86"/>
      <c r="AF54" s="86"/>
      <c r="AG54" s="86"/>
      <c r="AH54" s="85"/>
      <c r="AI54" s="91" t="s">
        <v>32</v>
      </c>
      <c r="AJ54" s="92"/>
      <c r="AK54" s="92"/>
      <c r="AL54" s="92"/>
      <c r="AM54" s="93" t="s">
        <v>79</v>
      </c>
      <c r="AN54" s="94"/>
      <c r="AO54" s="94"/>
      <c r="AP54" s="94"/>
      <c r="AQ54" s="95"/>
      <c r="AR54" s="90" t="s">
        <v>20</v>
      </c>
      <c r="AS54" s="86"/>
      <c r="AT54" s="86"/>
      <c r="AU54" s="86"/>
      <c r="AV54" s="85"/>
      <c r="AW54" s="91" t="s">
        <v>21</v>
      </c>
      <c r="AX54" s="92"/>
      <c r="AY54" s="90" t="s">
        <v>22</v>
      </c>
      <c r="AZ54" s="86"/>
      <c r="BA54" s="86"/>
      <c r="BB54" s="86"/>
      <c r="BC54" s="85"/>
      <c r="BD54" s="84" t="s">
        <v>23</v>
      </c>
      <c r="BE54" s="86"/>
      <c r="BF54" s="86"/>
      <c r="BG54" s="86"/>
      <c r="BH54" s="86"/>
      <c r="BI54" s="85"/>
    </row>
    <row r="55" spans="3:61" ht="40.049999999999997" customHeight="1" x14ac:dyDescent="0.45">
      <c r="C55" s="63">
        <v>1</v>
      </c>
      <c r="D55" s="64"/>
      <c r="E55" s="65" t="s">
        <v>76</v>
      </c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7"/>
      <c r="R55" s="68"/>
      <c r="S55" s="69"/>
      <c r="T55" s="69"/>
      <c r="U55" s="69"/>
      <c r="V55" s="69"/>
      <c r="W55" s="69"/>
      <c r="X55" s="69"/>
      <c r="Y55" s="69"/>
      <c r="Z55" s="70"/>
      <c r="AA55" s="71" t="s">
        <v>77</v>
      </c>
      <c r="AB55" s="72"/>
      <c r="AC55" s="72"/>
      <c r="AD55" s="72"/>
      <c r="AE55" s="72"/>
      <c r="AF55" s="72"/>
      <c r="AG55" s="72"/>
      <c r="AH55" s="73"/>
      <c r="AI55" s="71" t="s">
        <v>78</v>
      </c>
      <c r="AJ55" s="72"/>
      <c r="AK55" s="72"/>
      <c r="AL55" s="73"/>
      <c r="AM55" s="74"/>
      <c r="AN55" s="75"/>
      <c r="AO55" s="75"/>
      <c r="AP55" s="75"/>
      <c r="AQ55" s="76"/>
      <c r="AR55" s="77">
        <v>5000</v>
      </c>
      <c r="AS55" s="78"/>
      <c r="AT55" s="78"/>
      <c r="AU55" s="78"/>
      <c r="AV55" s="79"/>
      <c r="AW55" s="80">
        <v>1</v>
      </c>
      <c r="AX55" s="81"/>
      <c r="AY55" s="57">
        <f>IF(AND(TRIM(AM55)="",TRIM(AR55)="",TRIM(AW55)=""),"",
IF(OR(AND(TRIM(AM55)&lt;&gt;"",OR(NOT(ISNUMBER(AM55)),AM55&lt;0)),
AND(TRIM(AR55)&lt;&gt;"",OR(NOT(ISNUMBER(AR55)),AR55&lt;0)),
AND(TRIM(AW55)&lt;&gt;"",OR(NOT(ISNUMBER(AW55)),AW55&lt;0))),"確認してください",
IF(TRIM(E55)="設置用部材費",
IF(TRIM(AM55)&lt;&gt;"","確認してください",IF(TRIM(AR55)="","空欄があります",
IF(TRIM(AW55)="","空欄があります",
IF(TRIM(AA55)="","空欄があります",
IF(AR55*AW55=0,"金額が0円です",AR55*AW55))))),IF(TRIM(E55)="人件費　※単価は1人日あたりの単価を入力",
IF(TRIM(AM55)="","空欄があります",
IF(TRIM(AR55)="","空欄があります",
IF(TRIM(AW55)&lt;&gt;"","確認してください",
IF(AM55*AR55=0,"金額が0円です",AM55*AR55)))),"確認してください"))))</f>
        <v>5000</v>
      </c>
      <c r="AZ55" s="58"/>
      <c r="BA55" s="58"/>
      <c r="BB55" s="58"/>
      <c r="BC55" s="59"/>
      <c r="BD55" s="60"/>
      <c r="BE55" s="61"/>
      <c r="BF55" s="61"/>
      <c r="BG55" s="61"/>
      <c r="BH55" s="61"/>
      <c r="BI55" s="62"/>
    </row>
    <row r="56" spans="3:61" ht="40.049999999999997" customHeight="1" x14ac:dyDescent="0.45">
      <c r="C56" s="63">
        <v>2</v>
      </c>
      <c r="D56" s="64"/>
      <c r="E56" s="65" t="s">
        <v>60</v>
      </c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7"/>
      <c r="R56" s="68"/>
      <c r="S56" s="69"/>
      <c r="T56" s="69"/>
      <c r="U56" s="69"/>
      <c r="V56" s="69"/>
      <c r="W56" s="69"/>
      <c r="X56" s="69"/>
      <c r="Y56" s="69"/>
      <c r="Z56" s="70"/>
      <c r="AA56" s="71"/>
      <c r="AB56" s="72"/>
      <c r="AC56" s="72"/>
      <c r="AD56" s="72"/>
      <c r="AE56" s="72"/>
      <c r="AF56" s="72"/>
      <c r="AG56" s="72"/>
      <c r="AH56" s="73"/>
      <c r="AI56" s="71"/>
      <c r="AJ56" s="72"/>
      <c r="AK56" s="72"/>
      <c r="AL56" s="73"/>
      <c r="AM56" s="74">
        <v>1</v>
      </c>
      <c r="AN56" s="75"/>
      <c r="AO56" s="75"/>
      <c r="AP56" s="75"/>
      <c r="AQ56" s="76"/>
      <c r="AR56" s="77">
        <v>10000</v>
      </c>
      <c r="AS56" s="78"/>
      <c r="AT56" s="78"/>
      <c r="AU56" s="78"/>
      <c r="AV56" s="79"/>
      <c r="AW56" s="80"/>
      <c r="AX56" s="81"/>
      <c r="AY56" s="57">
        <f>IF(AND(TRIM(AM56)="",TRIM(AR56)="",TRIM(AW56)=""),"",
IF(OR(AND(TRIM(AM56)&lt;&gt;"",OR(NOT(ISNUMBER(AM56)),AM56&lt;0)),
AND(TRIM(AR56)&lt;&gt;"",OR(NOT(ISNUMBER(AR56)),AR56&lt;0)),
AND(TRIM(AW56)&lt;&gt;"",OR(NOT(ISNUMBER(AW56)),AW56&lt;0))),"確認してください",
IF(TRIM(E56)="設置用部材費",
IF(TRIM(AM56)&lt;&gt;"","確認してください",IF(TRIM(AR56)="","空欄があります",
IF(TRIM(AW56)="","空欄があります",
IF(TRIM(AA56)="","空欄があります",
IF(AR56*AW56=0,"金額が0円です",AR56*AW56))))),IF(TRIM(E56)="人件費　※単価は1人日あたりの単価を入力",
IF(TRIM(AM56)="","空欄があります",
IF(TRIM(AR56)="","空欄があります",
IF(TRIM(AW56)&lt;&gt;"","確認してくださいが",
IF(AM56*AR56=0,"金額が0円です",AM56*AR56)))),"確認してください"))))</f>
        <v>10000</v>
      </c>
      <c r="AZ56" s="58"/>
      <c r="BA56" s="58"/>
      <c r="BB56" s="58"/>
      <c r="BC56" s="59"/>
      <c r="BD56" s="60"/>
      <c r="BE56" s="61"/>
      <c r="BF56" s="61"/>
      <c r="BG56" s="61"/>
      <c r="BH56" s="61"/>
      <c r="BI56" s="62"/>
    </row>
    <row r="57" spans="3:61" ht="40.049999999999997" customHeight="1" x14ac:dyDescent="0.45">
      <c r="C57" s="63">
        <v>3</v>
      </c>
      <c r="D57" s="64"/>
      <c r="E57" s="65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7"/>
      <c r="R57" s="68"/>
      <c r="S57" s="69"/>
      <c r="T57" s="69"/>
      <c r="U57" s="69"/>
      <c r="V57" s="69"/>
      <c r="W57" s="69"/>
      <c r="X57" s="69"/>
      <c r="Y57" s="69"/>
      <c r="Z57" s="70"/>
      <c r="AA57" s="71"/>
      <c r="AB57" s="72"/>
      <c r="AC57" s="72"/>
      <c r="AD57" s="72"/>
      <c r="AE57" s="72"/>
      <c r="AF57" s="72"/>
      <c r="AG57" s="72"/>
      <c r="AH57" s="73"/>
      <c r="AI57" s="71"/>
      <c r="AJ57" s="72"/>
      <c r="AK57" s="72"/>
      <c r="AL57" s="73"/>
      <c r="AM57" s="74"/>
      <c r="AN57" s="75"/>
      <c r="AO57" s="75"/>
      <c r="AP57" s="75"/>
      <c r="AQ57" s="76"/>
      <c r="AR57" s="77"/>
      <c r="AS57" s="78"/>
      <c r="AT57" s="78"/>
      <c r="AU57" s="78"/>
      <c r="AV57" s="79"/>
      <c r="AW57" s="80"/>
      <c r="AX57" s="81"/>
      <c r="AY57" s="57" t="str">
        <f t="shared" ref="AY57:AY59" si="3">IF(AND(TRIM(AM57)="",TRIM(AR57)="",TRIM(AW57)=""),"",
IF(OR(AND(TRIM(AM57)&lt;&gt;"",OR(NOT(ISNUMBER(AM57)),AM57&lt;0)),
AND(TRIM(AR57)&lt;&gt;"",OR(NOT(ISNUMBER(AR57)),AR57&lt;0)),
AND(TRIM(AW57)&lt;&gt;"",OR(NOT(ISNUMBER(AW57)),AW57&lt;0))),"確認してください",
IF(TRIM(E57)="設置用部材費",
IF(TRIM(AM57)&lt;&gt;"","確認してください",IF(TRIM(AR57)="","空欄があります",
IF(TRIM(AW57)="","空欄があります",
IF(TRIM(AA57)="","空欄があります",
IF(AR57*AW57=0,"金額が0円です",AR57*AW57))))),IF(TRIM(E57)="人件費　※単価は日当たりの単価を入力",
IF(TRIM(AM57)="","空欄があります",
IF(TRIM(AR57)="","空欄があります",
IF(TRIM(AW57)="","空欄があります",
IF(AM57*AR57*AW57=0,"金額が0円です",AM57*AR57*AW57)))),"確認してください"))))</f>
        <v/>
      </c>
      <c r="AZ57" s="58"/>
      <c r="BA57" s="58"/>
      <c r="BB57" s="58"/>
      <c r="BC57" s="59"/>
      <c r="BD57" s="60"/>
      <c r="BE57" s="61"/>
      <c r="BF57" s="61"/>
      <c r="BG57" s="61"/>
      <c r="BH57" s="61"/>
      <c r="BI57" s="62"/>
    </row>
    <row r="58" spans="3:61" ht="40.049999999999997" customHeight="1" x14ac:dyDescent="0.45">
      <c r="C58" s="63">
        <v>4</v>
      </c>
      <c r="D58" s="64"/>
      <c r="E58" s="65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7"/>
      <c r="R58" s="68"/>
      <c r="S58" s="69"/>
      <c r="T58" s="69"/>
      <c r="U58" s="69"/>
      <c r="V58" s="69"/>
      <c r="W58" s="69"/>
      <c r="X58" s="69"/>
      <c r="Y58" s="69"/>
      <c r="Z58" s="70"/>
      <c r="AA58" s="71"/>
      <c r="AB58" s="72"/>
      <c r="AC58" s="72"/>
      <c r="AD58" s="72"/>
      <c r="AE58" s="72"/>
      <c r="AF58" s="72"/>
      <c r="AG58" s="72"/>
      <c r="AH58" s="73"/>
      <c r="AI58" s="71"/>
      <c r="AJ58" s="72"/>
      <c r="AK58" s="72"/>
      <c r="AL58" s="73"/>
      <c r="AM58" s="74"/>
      <c r="AN58" s="75"/>
      <c r="AO58" s="75"/>
      <c r="AP58" s="75"/>
      <c r="AQ58" s="76"/>
      <c r="AR58" s="77"/>
      <c r="AS58" s="78"/>
      <c r="AT58" s="78"/>
      <c r="AU58" s="78"/>
      <c r="AV58" s="79"/>
      <c r="AW58" s="80"/>
      <c r="AX58" s="81"/>
      <c r="AY58" s="57" t="str">
        <f t="shared" si="3"/>
        <v/>
      </c>
      <c r="AZ58" s="58"/>
      <c r="BA58" s="58"/>
      <c r="BB58" s="58"/>
      <c r="BC58" s="59"/>
      <c r="BD58" s="60"/>
      <c r="BE58" s="61"/>
      <c r="BF58" s="61"/>
      <c r="BG58" s="61"/>
      <c r="BH58" s="61"/>
      <c r="BI58" s="62"/>
    </row>
    <row r="59" spans="3:61" ht="40.049999999999997" customHeight="1" x14ac:dyDescent="0.45">
      <c r="C59" s="63">
        <v>5</v>
      </c>
      <c r="D59" s="64"/>
      <c r="E59" s="65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7"/>
      <c r="R59" s="68"/>
      <c r="S59" s="69"/>
      <c r="T59" s="69"/>
      <c r="U59" s="69"/>
      <c r="V59" s="69"/>
      <c r="W59" s="69"/>
      <c r="X59" s="69"/>
      <c r="Y59" s="69"/>
      <c r="Z59" s="70"/>
      <c r="AA59" s="71"/>
      <c r="AB59" s="72"/>
      <c r="AC59" s="72"/>
      <c r="AD59" s="72"/>
      <c r="AE59" s="72"/>
      <c r="AF59" s="72"/>
      <c r="AG59" s="72"/>
      <c r="AH59" s="73"/>
      <c r="AI59" s="71"/>
      <c r="AJ59" s="72"/>
      <c r="AK59" s="72"/>
      <c r="AL59" s="73"/>
      <c r="AM59" s="74"/>
      <c r="AN59" s="75"/>
      <c r="AO59" s="75"/>
      <c r="AP59" s="75"/>
      <c r="AQ59" s="76"/>
      <c r="AR59" s="77"/>
      <c r="AS59" s="78"/>
      <c r="AT59" s="78"/>
      <c r="AU59" s="78"/>
      <c r="AV59" s="79"/>
      <c r="AW59" s="80"/>
      <c r="AX59" s="81"/>
      <c r="AY59" s="57" t="str">
        <f t="shared" si="3"/>
        <v/>
      </c>
      <c r="AZ59" s="58"/>
      <c r="BA59" s="58"/>
      <c r="BB59" s="58"/>
      <c r="BC59" s="59"/>
      <c r="BD59" s="60"/>
      <c r="BE59" s="61"/>
      <c r="BF59" s="61"/>
      <c r="BG59" s="61"/>
      <c r="BH59" s="61"/>
      <c r="BI59" s="62"/>
    </row>
    <row r="60" spans="3:61" ht="14.4" customHeight="1" x14ac:dyDescent="0.45"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 t="s">
        <v>33</v>
      </c>
      <c r="AR60" s="54" t="s">
        <v>34</v>
      </c>
      <c r="AS60" s="55"/>
      <c r="AT60" s="55"/>
      <c r="AU60" s="55"/>
      <c r="AV60" s="55"/>
      <c r="AW60" s="55"/>
      <c r="AX60" s="56"/>
      <c r="AY60" s="57">
        <f>IF(COUNTIF(AY55:BC59,"確認してください")
+COUNTIF(AY55:BC59,"空欄があります")
+COUNTIF(AY55:BC59,"金額が0円です")&gt;0,
"確認してください",SUM(AY55:BC59))</f>
        <v>15000</v>
      </c>
      <c r="AZ60" s="58"/>
      <c r="BA60" s="58"/>
      <c r="BB60" s="58"/>
      <c r="BC60" s="59"/>
      <c r="BD60" s="60"/>
      <c r="BE60" s="61"/>
      <c r="BF60" s="61"/>
      <c r="BG60" s="61"/>
      <c r="BH60" s="61"/>
      <c r="BI60" s="62"/>
    </row>
  </sheetData>
  <sheetProtection algorithmName="SHA-512" hashValue="ZgO8AuIaCDn+FT4EEPMLj2Pr2C5pvKEVHdL1P86i7COPWXqn+uFUghnyxd1lBvec4UY+OxyziCMaJFIrliGscA==" saltValue="9q5BsHr8ObHkuxPgKpmNvg==" spinCount="100000" sheet="1" objects="1" scenarios="1" selectLockedCells="1" selectUnlockedCells="1"/>
  <mergeCells count="320">
    <mergeCell ref="E16:U16"/>
    <mergeCell ref="AN16:AZ17"/>
    <mergeCell ref="BA16:BH17"/>
    <mergeCell ref="E17:U17"/>
    <mergeCell ref="AN19:AZ20"/>
    <mergeCell ref="AM1:BH2"/>
    <mergeCell ref="C3:P4"/>
    <mergeCell ref="T3:AD4"/>
    <mergeCell ref="AE3:AF4"/>
    <mergeCell ref="AG3:AI4"/>
    <mergeCell ref="AN14:AZ15"/>
    <mergeCell ref="BA14:BH15"/>
    <mergeCell ref="E15:U15"/>
    <mergeCell ref="D7:J8"/>
    <mergeCell ref="K7:U8"/>
    <mergeCell ref="AN9:AZ9"/>
    <mergeCell ref="BA9:BH10"/>
    <mergeCell ref="AN10:AZ10"/>
    <mergeCell ref="D11:J12"/>
    <mergeCell ref="K11:U12"/>
    <mergeCell ref="AN11:AZ11"/>
    <mergeCell ref="BA11:BH12"/>
    <mergeCell ref="AN12:AZ12"/>
    <mergeCell ref="BA19:BH20"/>
    <mergeCell ref="AN21:AZ22"/>
    <mergeCell ref="BA21:BH22"/>
    <mergeCell ref="AM27:AQ27"/>
    <mergeCell ref="AR27:AV27"/>
    <mergeCell ref="AW27:AX27"/>
    <mergeCell ref="AY27:BC27"/>
    <mergeCell ref="BD27:BI27"/>
    <mergeCell ref="AN23:AZ24"/>
    <mergeCell ref="BA23:BH24"/>
    <mergeCell ref="AN25:BH25"/>
    <mergeCell ref="AM26:BI26"/>
    <mergeCell ref="C27:D27"/>
    <mergeCell ref="E27:Q27"/>
    <mergeCell ref="R27:Z27"/>
    <mergeCell ref="AA27:AH27"/>
    <mergeCell ref="AI27:AL27"/>
    <mergeCell ref="E23:U23"/>
    <mergeCell ref="E24:U24"/>
    <mergeCell ref="E18:Q18"/>
    <mergeCell ref="R18:U18"/>
    <mergeCell ref="E19:Q20"/>
    <mergeCell ref="R19:U20"/>
    <mergeCell ref="E21:Q22"/>
    <mergeCell ref="E25:U25"/>
    <mergeCell ref="R21:U22"/>
    <mergeCell ref="BD30:BI30"/>
    <mergeCell ref="C30:D30"/>
    <mergeCell ref="E30:Q30"/>
    <mergeCell ref="R30:Z30"/>
    <mergeCell ref="AA30:AH30"/>
    <mergeCell ref="AI30:AL30"/>
    <mergeCell ref="AM30:AQ30"/>
    <mergeCell ref="AR30:AV30"/>
    <mergeCell ref="AW30:AX30"/>
    <mergeCell ref="AY30:BC30"/>
    <mergeCell ref="BD28:BI28"/>
    <mergeCell ref="C29:D29"/>
    <mergeCell ref="E29:Q29"/>
    <mergeCell ref="R29:Z29"/>
    <mergeCell ref="AA29:AH29"/>
    <mergeCell ref="AI29:AL29"/>
    <mergeCell ref="AM29:AQ29"/>
    <mergeCell ref="AR29:AV29"/>
    <mergeCell ref="AW29:AX29"/>
    <mergeCell ref="AY29:BC29"/>
    <mergeCell ref="BD29:BI29"/>
    <mergeCell ref="C28:D28"/>
    <mergeCell ref="E28:Q28"/>
    <mergeCell ref="AI28:AL28"/>
    <mergeCell ref="AM28:AQ28"/>
    <mergeCell ref="AR28:AV28"/>
    <mergeCell ref="AW28:AX28"/>
    <mergeCell ref="AY28:BC28"/>
    <mergeCell ref="R28:Z28"/>
    <mergeCell ref="AA28:AH28"/>
    <mergeCell ref="C31:D31"/>
    <mergeCell ref="E31:Q31"/>
    <mergeCell ref="R31:Z31"/>
    <mergeCell ref="AA31:AH31"/>
    <mergeCell ref="AI31:AL31"/>
    <mergeCell ref="AM31:AQ31"/>
    <mergeCell ref="AR31:AV31"/>
    <mergeCell ref="AW31:AX31"/>
    <mergeCell ref="AY31:BC31"/>
    <mergeCell ref="BD31:BI31"/>
    <mergeCell ref="AR34:AV34"/>
    <mergeCell ref="AW34:AX34"/>
    <mergeCell ref="AY34:BC34"/>
    <mergeCell ref="BD32:BI32"/>
    <mergeCell ref="C33:D33"/>
    <mergeCell ref="E33:Q33"/>
    <mergeCell ref="R33:Z33"/>
    <mergeCell ref="AA33:AH33"/>
    <mergeCell ref="AI33:AL33"/>
    <mergeCell ref="AM33:AQ33"/>
    <mergeCell ref="AR33:AV33"/>
    <mergeCell ref="AW33:AX33"/>
    <mergeCell ref="AY33:BC33"/>
    <mergeCell ref="BD33:BI33"/>
    <mergeCell ref="C32:D32"/>
    <mergeCell ref="E32:Q32"/>
    <mergeCell ref="R32:Z32"/>
    <mergeCell ref="AA32:AH32"/>
    <mergeCell ref="AI32:AL32"/>
    <mergeCell ref="AM32:AQ32"/>
    <mergeCell ref="AR32:AV32"/>
    <mergeCell ref="AW32:AX32"/>
    <mergeCell ref="AY32:BC32"/>
    <mergeCell ref="R36:Z36"/>
    <mergeCell ref="AA36:AH36"/>
    <mergeCell ref="AI36:AL36"/>
    <mergeCell ref="AM36:AQ36"/>
    <mergeCell ref="AR36:AV36"/>
    <mergeCell ref="AW36:AX36"/>
    <mergeCell ref="AY36:BC36"/>
    <mergeCell ref="BD34:BI34"/>
    <mergeCell ref="C35:D35"/>
    <mergeCell ref="E35:Q35"/>
    <mergeCell ref="R35:Z35"/>
    <mergeCell ref="AA35:AH35"/>
    <mergeCell ref="AI35:AL35"/>
    <mergeCell ref="AM35:AQ35"/>
    <mergeCell ref="AR35:AV35"/>
    <mergeCell ref="AW35:AX35"/>
    <mergeCell ref="AY35:BC35"/>
    <mergeCell ref="BD35:BI35"/>
    <mergeCell ref="C34:D34"/>
    <mergeCell ref="E34:Q34"/>
    <mergeCell ref="R34:Z34"/>
    <mergeCell ref="AA34:AH34"/>
    <mergeCell ref="AI34:AL34"/>
    <mergeCell ref="AM34:AQ34"/>
    <mergeCell ref="BD36:BI36"/>
    <mergeCell ref="C37:D37"/>
    <mergeCell ref="E37:Q37"/>
    <mergeCell ref="R37:Z37"/>
    <mergeCell ref="AA37:AH37"/>
    <mergeCell ref="AI37:AL37"/>
    <mergeCell ref="BD38:BI38"/>
    <mergeCell ref="C39:D39"/>
    <mergeCell ref="E39:Q39"/>
    <mergeCell ref="R39:Z39"/>
    <mergeCell ref="AA39:AH39"/>
    <mergeCell ref="AI39:AL39"/>
    <mergeCell ref="AM37:AQ37"/>
    <mergeCell ref="AR37:AV37"/>
    <mergeCell ref="AW37:AX37"/>
    <mergeCell ref="AY37:BC37"/>
    <mergeCell ref="BD37:BI37"/>
    <mergeCell ref="C38:D38"/>
    <mergeCell ref="E38:Q38"/>
    <mergeCell ref="R38:Z38"/>
    <mergeCell ref="AA38:AH38"/>
    <mergeCell ref="AI38:AL38"/>
    <mergeCell ref="C36:D36"/>
    <mergeCell ref="E36:Q36"/>
    <mergeCell ref="C40:D40"/>
    <mergeCell ref="E40:Q40"/>
    <mergeCell ref="R40:Z40"/>
    <mergeCell ref="AA40:AH40"/>
    <mergeCell ref="AI40:AL40"/>
    <mergeCell ref="AM38:AQ38"/>
    <mergeCell ref="AR38:AV38"/>
    <mergeCell ref="AW38:AX38"/>
    <mergeCell ref="AY38:BC38"/>
    <mergeCell ref="AM40:AQ40"/>
    <mergeCell ref="AR40:AV40"/>
    <mergeCell ref="AW40:AX40"/>
    <mergeCell ref="AY40:BC40"/>
    <mergeCell ref="BD40:BI40"/>
    <mergeCell ref="AR41:AX41"/>
    <mergeCell ref="AY41:BC41"/>
    <mergeCell ref="BD41:BI41"/>
    <mergeCell ref="AM39:AQ39"/>
    <mergeCell ref="AR39:AV39"/>
    <mergeCell ref="AW39:AX39"/>
    <mergeCell ref="AY39:BC39"/>
    <mergeCell ref="BD39:BI39"/>
    <mergeCell ref="AM43:BI43"/>
    <mergeCell ref="C44:D44"/>
    <mergeCell ref="E44:Q44"/>
    <mergeCell ref="R44:Z44"/>
    <mergeCell ref="AA44:AH44"/>
    <mergeCell ref="AI44:AL44"/>
    <mergeCell ref="AM44:AQ44"/>
    <mergeCell ref="AR44:AV44"/>
    <mergeCell ref="AW44:AX44"/>
    <mergeCell ref="AY44:BC44"/>
    <mergeCell ref="BD44:BI44"/>
    <mergeCell ref="BD45:BI45"/>
    <mergeCell ref="C46:D46"/>
    <mergeCell ref="E46:Q46"/>
    <mergeCell ref="R46:Z46"/>
    <mergeCell ref="AA46:AH46"/>
    <mergeCell ref="AI46:AL46"/>
    <mergeCell ref="AM46:AQ46"/>
    <mergeCell ref="AR46:AV46"/>
    <mergeCell ref="AW46:AX46"/>
    <mergeCell ref="AY46:BC46"/>
    <mergeCell ref="BD46:BI46"/>
    <mergeCell ref="C45:D45"/>
    <mergeCell ref="E45:Q45"/>
    <mergeCell ref="R45:Z45"/>
    <mergeCell ref="AA45:AH45"/>
    <mergeCell ref="AI45:AL45"/>
    <mergeCell ref="AM45:AQ45"/>
    <mergeCell ref="AR45:AV45"/>
    <mergeCell ref="AW45:AX45"/>
    <mergeCell ref="AY45:BC45"/>
    <mergeCell ref="BD47:BI47"/>
    <mergeCell ref="C48:D48"/>
    <mergeCell ref="E48:Q48"/>
    <mergeCell ref="R48:Z48"/>
    <mergeCell ref="AA48:AH48"/>
    <mergeCell ref="AI48:AL48"/>
    <mergeCell ref="AM48:AQ48"/>
    <mergeCell ref="AR48:AV48"/>
    <mergeCell ref="AW48:AX48"/>
    <mergeCell ref="AY48:BC48"/>
    <mergeCell ref="BD48:BI48"/>
    <mergeCell ref="C47:D47"/>
    <mergeCell ref="E47:Q47"/>
    <mergeCell ref="R47:Z47"/>
    <mergeCell ref="AA47:AH47"/>
    <mergeCell ref="AI47:AL47"/>
    <mergeCell ref="AM47:AQ47"/>
    <mergeCell ref="AR47:AV47"/>
    <mergeCell ref="AW47:AX47"/>
    <mergeCell ref="AY47:BC47"/>
    <mergeCell ref="BD49:BI49"/>
    <mergeCell ref="C50:D50"/>
    <mergeCell ref="E50:Q50"/>
    <mergeCell ref="R50:Z50"/>
    <mergeCell ref="AA50:AH50"/>
    <mergeCell ref="AI50:AL50"/>
    <mergeCell ref="AM50:AQ50"/>
    <mergeCell ref="AR50:AV50"/>
    <mergeCell ref="AW50:AX50"/>
    <mergeCell ref="AY50:BC50"/>
    <mergeCell ref="BD50:BI50"/>
    <mergeCell ref="C49:D49"/>
    <mergeCell ref="E49:Q49"/>
    <mergeCell ref="R49:Z49"/>
    <mergeCell ref="AA49:AH49"/>
    <mergeCell ref="AI49:AL49"/>
    <mergeCell ref="AM49:AQ49"/>
    <mergeCell ref="AR49:AV49"/>
    <mergeCell ref="AW49:AX49"/>
    <mergeCell ref="AY49:BC49"/>
    <mergeCell ref="AR51:AX51"/>
    <mergeCell ref="AY51:BC51"/>
    <mergeCell ref="BD51:BI51"/>
    <mergeCell ref="AM53:BI53"/>
    <mergeCell ref="C54:D54"/>
    <mergeCell ref="E54:Q54"/>
    <mergeCell ref="R54:Z54"/>
    <mergeCell ref="AA54:AH54"/>
    <mergeCell ref="AI54:AL54"/>
    <mergeCell ref="AM54:AQ54"/>
    <mergeCell ref="AR54:AV54"/>
    <mergeCell ref="AW54:AX54"/>
    <mergeCell ref="AY54:BC54"/>
    <mergeCell ref="BD54:BI54"/>
    <mergeCell ref="BD55:BI55"/>
    <mergeCell ref="C56:D56"/>
    <mergeCell ref="E56:Q56"/>
    <mergeCell ref="R56:Z56"/>
    <mergeCell ref="AA56:AH56"/>
    <mergeCell ref="AI56:AL56"/>
    <mergeCell ref="AM56:AQ56"/>
    <mergeCell ref="AR56:AV56"/>
    <mergeCell ref="AW56:AX56"/>
    <mergeCell ref="AY56:BC56"/>
    <mergeCell ref="BD56:BI56"/>
    <mergeCell ref="C55:D55"/>
    <mergeCell ref="E55:Q55"/>
    <mergeCell ref="R55:Z55"/>
    <mergeCell ref="AA55:AH55"/>
    <mergeCell ref="AI55:AL55"/>
    <mergeCell ref="AM55:AQ55"/>
    <mergeCell ref="AR55:AV55"/>
    <mergeCell ref="AW55:AX55"/>
    <mergeCell ref="AY55:BC55"/>
    <mergeCell ref="BD57:BI57"/>
    <mergeCell ref="C58:D58"/>
    <mergeCell ref="E58:Q58"/>
    <mergeCell ref="R58:Z58"/>
    <mergeCell ref="AA58:AH58"/>
    <mergeCell ref="AI58:AL58"/>
    <mergeCell ref="AM58:AQ58"/>
    <mergeCell ref="AR58:AV58"/>
    <mergeCell ref="AW58:AX58"/>
    <mergeCell ref="AY58:BC58"/>
    <mergeCell ref="BD58:BI58"/>
    <mergeCell ref="C57:D57"/>
    <mergeCell ref="E57:Q57"/>
    <mergeCell ref="R57:Z57"/>
    <mergeCell ref="AA57:AH57"/>
    <mergeCell ref="AI57:AL57"/>
    <mergeCell ref="AM57:AQ57"/>
    <mergeCell ref="AR57:AV57"/>
    <mergeCell ref="AW57:AX57"/>
    <mergeCell ref="AY57:BC57"/>
    <mergeCell ref="AR60:AX60"/>
    <mergeCell ref="AY60:BC60"/>
    <mergeCell ref="BD60:BI60"/>
    <mergeCell ref="BD59:BI59"/>
    <mergeCell ref="C59:D59"/>
    <mergeCell ref="E59:Q59"/>
    <mergeCell ref="R59:Z59"/>
    <mergeCell ref="AA59:AH59"/>
    <mergeCell ref="AI59:AL59"/>
    <mergeCell ref="AM59:AQ59"/>
    <mergeCell ref="AR59:AV59"/>
    <mergeCell ref="AW59:AX59"/>
    <mergeCell ref="AY59:BC59"/>
  </mergeCells>
  <phoneticPr fontId="3"/>
  <conditionalFormatting sqref="E28:Q29 E31:Q40 E45:Q50">
    <cfRule type="expression" dxfId="29" priority="39">
      <formula>AND(E28="", OR(R28&lt;&gt;"", AA28&lt;&gt;"", AI28&lt;&gt;"", AR28&lt;&gt;"", AW28&lt;&gt;""))</formula>
    </cfRule>
  </conditionalFormatting>
  <conditionalFormatting sqref="E55:Q59">
    <cfRule type="expression" dxfId="28" priority="13">
      <formula>AND(E55="", OR(AA55&lt;&gt;"", AI55&lt;&gt;"", AM55&lt;&gt;"",AR55&lt;&gt;"", AW55&lt;&gt;""))</formula>
    </cfRule>
  </conditionalFormatting>
  <conditionalFormatting sqref="E15:U17">
    <cfRule type="expression" dxfId="27" priority="3">
      <formula>$E$15="注意！！"</formula>
    </cfRule>
  </conditionalFormatting>
  <conditionalFormatting sqref="E23:U25">
    <cfRule type="expression" dxfId="26" priority="2">
      <formula>$E$23="注意！！"</formula>
    </cfRule>
  </conditionalFormatting>
  <conditionalFormatting sqref="R28:Z40">
    <cfRule type="expression" dxfId="25" priority="18">
      <formula>AND($E28&lt;&gt;"",$R28="")</formula>
    </cfRule>
  </conditionalFormatting>
  <conditionalFormatting sqref="AA28:AH40 AA45:AH50">
    <cfRule type="expression" dxfId="24" priority="17">
      <formula>AND($E28&lt;&gt;"",$AA28="")</formula>
    </cfRule>
  </conditionalFormatting>
  <conditionalFormatting sqref="AA55:AH59">
    <cfRule type="expression" dxfId="23" priority="6">
      <formula>AND(E55="設置用部材費",AA55="")</formula>
    </cfRule>
    <cfRule type="expression" dxfId="22" priority="7">
      <formula>COUNTIF($E55,"*人件費*")</formula>
    </cfRule>
  </conditionalFormatting>
  <conditionalFormatting sqref="AI28:AL40">
    <cfRule type="expression" dxfId="21" priority="16">
      <formula>AND($E28&lt;&gt;"",$AI28="")</formula>
    </cfRule>
  </conditionalFormatting>
  <conditionalFormatting sqref="AI55:AL59">
    <cfRule type="expression" dxfId="20" priority="5">
      <formula>COUNTIF($E55,"*人件費*")</formula>
    </cfRule>
  </conditionalFormatting>
  <conditionalFormatting sqref="AM55:AM59">
    <cfRule type="expression" dxfId="19" priority="12">
      <formula>$E55="設置用部材費"</formula>
    </cfRule>
  </conditionalFormatting>
  <conditionalFormatting sqref="AM55:AQ59">
    <cfRule type="expression" dxfId="18" priority="4">
      <formula>AND(COUNTIF($E55,"*人件費*"),AM55="")</formula>
    </cfRule>
  </conditionalFormatting>
  <conditionalFormatting sqref="AR41">
    <cfRule type="expression" dxfId="17" priority="68">
      <formula>AND($E41&lt;&gt;"",$AR41="")</formula>
    </cfRule>
  </conditionalFormatting>
  <conditionalFormatting sqref="AR51">
    <cfRule type="expression" dxfId="16" priority="67">
      <formula>AND($E51&lt;&gt;"",$AR51="")</formula>
    </cfRule>
  </conditionalFormatting>
  <conditionalFormatting sqref="AR60">
    <cfRule type="expression" dxfId="15" priority="66">
      <formula>AND($E60&lt;&gt;"",$AR60="")</formula>
    </cfRule>
  </conditionalFormatting>
  <conditionalFormatting sqref="AR28:AV29 AR31:AV40 AR45:AV50">
    <cfRule type="expression" dxfId="14" priority="34">
      <formula>OR(AY28="確認してください",AY28="金額が0円です")</formula>
    </cfRule>
  </conditionalFormatting>
  <conditionalFormatting sqref="AR28:AV40 AR45:AV50">
    <cfRule type="expression" dxfId="13" priority="35">
      <formula>AND($E28&lt;&gt;"",$AR28="")</formula>
    </cfRule>
  </conditionalFormatting>
  <conditionalFormatting sqref="AR55:AV59">
    <cfRule type="expression" dxfId="12" priority="48">
      <formula>AND(E55&lt;&gt;"",AR55="")</formula>
    </cfRule>
  </conditionalFormatting>
  <conditionalFormatting sqref="AW28:AX29 AW31:AX40 AW45:AX50">
    <cfRule type="expression" dxfId="11" priority="33">
      <formula>OR(AY28="確認してください",AY28="金額が0円です")</formula>
    </cfRule>
    <cfRule type="expression" dxfId="10" priority="40">
      <formula>AND($E28&lt;&gt;"",$AW28="")</formula>
    </cfRule>
  </conditionalFormatting>
  <conditionalFormatting sqref="AW30:AX30">
    <cfRule type="expression" dxfId="9" priority="19">
      <formula>AND($E30&lt;&gt;"",$AW30="")</formula>
    </cfRule>
  </conditionalFormatting>
  <conditionalFormatting sqref="AW55:AX59">
    <cfRule type="expression" dxfId="8" priority="1">
      <formula>AND(COUNTIF($E55,"*人件費*"),AW55="")</formula>
    </cfRule>
    <cfRule type="expression" dxfId="7" priority="30">
      <formula>AND($E55="設置用部材費",AW55="")</formula>
    </cfRule>
  </conditionalFormatting>
  <conditionalFormatting sqref="AY28:AY29 AY31:AY41 AY45:AY51">
    <cfRule type="expression" dxfId="6" priority="65">
      <formula>OR(AY28="金額が0円です",AY28="確認してください",AY28="空欄があります")</formula>
    </cfRule>
  </conditionalFormatting>
  <conditionalFormatting sqref="AY55:BC60">
    <cfRule type="expression" dxfId="5" priority="63">
      <formula>OR(AY55="確認してください",AY55="金額が0円です",AY55="空欄があります")</formula>
    </cfRule>
  </conditionalFormatting>
  <conditionalFormatting sqref="BA3">
    <cfRule type="expression" dxfId="4" priority="71">
      <formula>$BA$3=$AC$19</formula>
    </cfRule>
    <cfRule type="expression" dxfId="3" priority="72">
      <formula>$BA$3="お問い合わせください"</formula>
    </cfRule>
  </conditionalFormatting>
  <conditionalFormatting sqref="BA16">
    <cfRule type="expression" dxfId="2" priority="70">
      <formula>$BA$16&lt;$BA$23</formula>
    </cfRule>
  </conditionalFormatting>
  <conditionalFormatting sqref="BA23:BH24">
    <cfRule type="expression" dxfId="1" priority="31">
      <formula>$BA$23&gt;100000</formula>
    </cfRule>
  </conditionalFormatting>
  <conditionalFormatting sqref="BD45:BI51">
    <cfRule type="expression" dxfId="0" priority="64">
      <formula>AND(E45="その他",BD45="")</formula>
    </cfRule>
  </conditionalFormatting>
  <dataValidations count="9">
    <dataValidation type="whole" operator="greaterThanOrEqual" allowBlank="1" showErrorMessage="1" errorTitle="入力エラー" error="半角数字以外の文字は入力できません" sqref="AR31:AX40 AR28:AV29 AR45:AX50" xr:uid="{6447C974-74CE-4FD2-8CA9-F734BBF2FA13}">
      <formula1>0</formula1>
    </dataValidation>
    <dataValidation type="custom" allowBlank="1" showErrorMessage="1" errorTitle="入力できません" error="半角数字以外の文字は入力できません" sqref="AR55:AV59" xr:uid="{FD6EDC7E-EB7C-424B-8589-3C1AA8941D95}">
      <formula1>AND(ISNUMBER(AR55), AR55&gt;=0)</formula1>
    </dataValidation>
    <dataValidation type="decimal" operator="greaterThanOrEqual" allowBlank="1" showInputMessage="1" showErrorMessage="1" errorTitle="数量（日数）は実数で入力してください" error="実数以外の文字は入力できません。日数については１日に満たない場合、小数で入力してください。" sqref="AW55:AX59" xr:uid="{6179817D-1417-45F5-90F4-6F8F5B70BA08}">
      <formula1>0</formula1>
    </dataValidation>
    <dataValidation type="list" operator="greaterThanOrEqual" allowBlank="1" showErrorMessage="1" errorTitle="入力エラー" error="半角数字以外の文字は入力できません" sqref="AW28:AX28" xr:uid="{F07697A6-DCCB-4ADE-B25D-248B1FD460B4}">
      <formula1>"1,2"</formula1>
    </dataValidation>
    <dataValidation type="list" operator="greaterThanOrEqual" allowBlank="1" showErrorMessage="1" errorTitle="入力エラー" error="半角数字以外の文字は入力できません" sqref="AW29:AX29" xr:uid="{ADF3D3C0-45E7-48A8-AC30-5616960F9884}">
      <formula1>"1"</formula1>
    </dataValidation>
    <dataValidation type="list" allowBlank="1" showInputMessage="1" showErrorMessage="1" sqref="E55:Q59" xr:uid="{6BA66ED8-4C1F-4FD8-9401-1CF63AF985E2}">
      <formula1>"設置用部材費,人件費　※単価は1人日あたりの単価を入力"</formula1>
    </dataValidation>
    <dataValidation type="custom" allowBlank="1" showInputMessage="1" showErrorMessage="1" errorTitle="入力できません" error="設置費区分で「人件費」が選択されているため、入力できません。品名・型番を入力する場合は「設置用部材費」を選択してください。" sqref="AA55:AH59" xr:uid="{F789BD70-B6C4-44FD-93FA-F9041FC8A5E4}">
      <formula1>E55&lt;&gt;"人件費"</formula1>
    </dataValidation>
    <dataValidation type="custom" allowBlank="1" showInputMessage="1" showErrorMessage="1" errorTitle="入力エラー" error="設置費区分で「人件費」が選択されているため、入力できません。品名・型番を入力する場合は「設置用部材費」を選択してください。" sqref="AI55:AL59" xr:uid="{B9CC0193-86E7-41C2-AEFD-FCC16B5D17D3}">
      <formula1>E55&lt;&gt;"人件費"</formula1>
    </dataValidation>
    <dataValidation type="custom" allowBlank="1" showInputMessage="1" showErrorMessage="1" errorTitle="入力できません" error="「設置費区分」で人件費が選択された場合のみ入力することができます。半角数字以外の文字は入力できません。" sqref="AM55:AQ59" xr:uid="{8097A13E-D24B-4C8C-8057-D22DB1FB9610}">
      <formula1>AND(COUNTIF(E55,"*人件費*"), ISNUMBER(AM55), AM55&gt;=0, INT(AM55)=AM55)</formula1>
    </dataValidation>
  </dataValidations>
  <pageMargins left="0.7" right="0.7" top="0.75" bottom="0.75" header="0.3" footer="0.3"/>
  <pageSetup paperSize="9" scale="47" orientation="portrait" r:id="rId1"/>
  <rowBreaks count="1" manualBreakCount="1">
    <brk id="66" min="1" max="61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5EF02F48-817D-4D15-A136-C164BB651805}">
          <x14:formula1>
            <xm:f>DB!$B$4:$B$6</xm:f>
          </x14:formula1>
          <xm:sqref>E31:Q40</xm:sqref>
        </x14:dataValidation>
        <x14:dataValidation type="list" allowBlank="1" showInputMessage="1" showErrorMessage="1" xr:uid="{8DF3E61D-4F4E-4463-B887-0B35E05561D5}">
          <x14:formula1>
            <xm:f>DB!$B$4</xm:f>
          </x14:formula1>
          <xm:sqref>E28:Q29</xm:sqref>
        </x14:dataValidation>
        <x14:dataValidation type="list" allowBlank="1" showInputMessage="1" showErrorMessage="1" xr:uid="{4FA1ECFC-247C-4921-9D1E-918F509D36AB}">
          <x14:formula1>
            <xm:f>DB!$B$16:$B$17</xm:f>
          </x14:formula1>
          <xm:sqref>E45:Q50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1AACB-54D3-42C4-BF25-F3DB82B504EC}">
  <sheetPr codeName="Sheet2"/>
  <dimension ref="A1:H35"/>
  <sheetViews>
    <sheetView workbookViewId="0">
      <selection activeCell="A2" sqref="A2"/>
    </sheetView>
  </sheetViews>
  <sheetFormatPr defaultRowHeight="15" x14ac:dyDescent="0.45"/>
  <cols>
    <col min="1" max="1" width="3.09765625" style="1" customWidth="1"/>
    <col min="2" max="6" width="8.796875" style="1"/>
    <col min="7" max="7" width="9.5" style="1" customWidth="1"/>
    <col min="8" max="8" width="8.796875" style="2" customWidth="1"/>
    <col min="9" max="16384" width="8.796875" style="1"/>
  </cols>
  <sheetData>
    <row r="1" spans="1:8" x14ac:dyDescent="0.45">
      <c r="B1" s="1" t="s">
        <v>35</v>
      </c>
      <c r="C1" s="170" t="s">
        <v>36</v>
      </c>
      <c r="D1" s="170"/>
      <c r="E1" s="170"/>
    </row>
    <row r="3" spans="1:8" x14ac:dyDescent="0.45">
      <c r="B3" s="3" t="s">
        <v>37</v>
      </c>
      <c r="C3" s="3"/>
      <c r="G3" s="3" t="s">
        <v>38</v>
      </c>
      <c r="H3" s="4" t="s">
        <v>39</v>
      </c>
    </row>
    <row r="4" spans="1:8" x14ac:dyDescent="0.45">
      <c r="A4" s="1">
        <v>1</v>
      </c>
      <c r="B4" s="43" t="s">
        <v>49</v>
      </c>
      <c r="G4" s="43" t="s">
        <v>50</v>
      </c>
      <c r="H4" s="43">
        <v>100000</v>
      </c>
    </row>
    <row r="5" spans="1:8" x14ac:dyDescent="0.45">
      <c r="A5" s="1">
        <v>2</v>
      </c>
      <c r="H5" s="2">
        <v>400000</v>
      </c>
    </row>
    <row r="6" spans="1:8" x14ac:dyDescent="0.45">
      <c r="A6" s="1">
        <v>3</v>
      </c>
      <c r="G6" s="1" t="s">
        <v>40</v>
      </c>
      <c r="H6" s="2">
        <v>550000</v>
      </c>
    </row>
    <row r="7" spans="1:8" x14ac:dyDescent="0.45">
      <c r="A7" s="1">
        <v>4</v>
      </c>
    </row>
    <row r="8" spans="1:8" x14ac:dyDescent="0.45">
      <c r="A8" s="1">
        <v>5</v>
      </c>
    </row>
    <row r="9" spans="1:8" x14ac:dyDescent="0.45">
      <c r="A9" s="1">
        <v>6</v>
      </c>
    </row>
    <row r="10" spans="1:8" x14ac:dyDescent="0.45">
      <c r="A10" s="1">
        <v>7</v>
      </c>
    </row>
    <row r="11" spans="1:8" x14ac:dyDescent="0.45">
      <c r="A11" s="1">
        <v>8</v>
      </c>
    </row>
    <row r="12" spans="1:8" x14ac:dyDescent="0.45">
      <c r="A12" s="1">
        <v>9</v>
      </c>
    </row>
    <row r="13" spans="1:8" x14ac:dyDescent="0.45">
      <c r="A13" s="1">
        <v>10</v>
      </c>
    </row>
    <row r="15" spans="1:8" x14ac:dyDescent="0.45">
      <c r="B15" s="3" t="s">
        <v>41</v>
      </c>
      <c r="C15" s="3"/>
    </row>
    <row r="16" spans="1:8" x14ac:dyDescent="0.45">
      <c r="A16" s="1">
        <v>1</v>
      </c>
      <c r="B16" s="43" t="s">
        <v>51</v>
      </c>
    </row>
    <row r="17" spans="1:2" x14ac:dyDescent="0.45">
      <c r="A17" s="1">
        <v>2</v>
      </c>
      <c r="B17" s="43" t="s">
        <v>52</v>
      </c>
    </row>
    <row r="18" spans="1:2" x14ac:dyDescent="0.45">
      <c r="A18" s="1">
        <v>3</v>
      </c>
    </row>
    <row r="19" spans="1:2" x14ac:dyDescent="0.45">
      <c r="A19" s="1">
        <v>4</v>
      </c>
    </row>
    <row r="20" spans="1:2" x14ac:dyDescent="0.45">
      <c r="A20" s="1">
        <v>5</v>
      </c>
    </row>
    <row r="21" spans="1:2" x14ac:dyDescent="0.45">
      <c r="A21" s="1">
        <v>6</v>
      </c>
    </row>
    <row r="22" spans="1:2" x14ac:dyDescent="0.45">
      <c r="A22" s="1">
        <v>7</v>
      </c>
    </row>
    <row r="23" spans="1:2" x14ac:dyDescent="0.45">
      <c r="A23" s="1">
        <v>8</v>
      </c>
    </row>
    <row r="24" spans="1:2" x14ac:dyDescent="0.45">
      <c r="A24" s="1">
        <v>9</v>
      </c>
    </row>
    <row r="25" spans="1:2" x14ac:dyDescent="0.45">
      <c r="A25" s="1">
        <v>10</v>
      </c>
    </row>
    <row r="26" spans="1:2" x14ac:dyDescent="0.45">
      <c r="A26" s="1">
        <v>11</v>
      </c>
    </row>
    <row r="27" spans="1:2" x14ac:dyDescent="0.45">
      <c r="A27" s="1">
        <v>12</v>
      </c>
    </row>
    <row r="28" spans="1:2" x14ac:dyDescent="0.45">
      <c r="A28" s="1">
        <v>13</v>
      </c>
    </row>
    <row r="29" spans="1:2" x14ac:dyDescent="0.45">
      <c r="A29" s="1">
        <v>14</v>
      </c>
    </row>
    <row r="30" spans="1:2" x14ac:dyDescent="0.45">
      <c r="A30" s="1">
        <v>15</v>
      </c>
    </row>
    <row r="31" spans="1:2" x14ac:dyDescent="0.45">
      <c r="A31" s="1">
        <v>16</v>
      </c>
    </row>
    <row r="32" spans="1:2" x14ac:dyDescent="0.45">
      <c r="A32" s="1">
        <v>17</v>
      </c>
    </row>
    <row r="33" spans="1:1" x14ac:dyDescent="0.45">
      <c r="A33" s="1">
        <v>18</v>
      </c>
    </row>
    <row r="34" spans="1:1" x14ac:dyDescent="0.45">
      <c r="A34" s="1">
        <v>19</v>
      </c>
    </row>
    <row r="35" spans="1:1" x14ac:dyDescent="0.45">
      <c r="A35" s="1">
        <v>20</v>
      </c>
    </row>
  </sheetData>
  <sheetProtection algorithmName="SHA-512" hashValue="lQr7sR1c0xdwXPjwam0wNThKJ2gdKnBbBI+SiG9ZFRnFeR6v11Wez32ON6T/foXVmdDcZzaQsDgp4ymXPeeShA==" saltValue="4wjATfhvnfzHKt/y4oH/7g==" spinCount="100000" sheet="1" objects="1" scenarios="1"/>
  <mergeCells count="1">
    <mergeCell ref="C1:E1"/>
  </mergeCells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明細書</vt:lpstr>
      <vt:lpstr>DB</vt:lpstr>
      <vt:lpstr>明細書!Print_Area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2025-09-11T04:59:58Z</dcterms:created>
  <dcterms:modified xsi:type="dcterms:W3CDTF">2025-09-11T05:00:23Z</dcterms:modified>
</cp:coreProperties>
</file>